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0" windowWidth="11115" windowHeight="5385" firstSheet="1" activeTab="4"/>
  </bookViews>
  <sheets>
    <sheet name="Доходы (прил.1)" sheetId="1" r:id="rId1"/>
    <sheet name="Расходы (4 прил.)" sheetId="2" r:id="rId2"/>
    <sheet name="Безвозм.(5 прил.)" sheetId="3" r:id="rId3"/>
    <sheet name="ист.фин.деф. (6 прил.)" sheetId="4" r:id="rId4"/>
    <sheet name="МЦП (прил. 7)" sheetId="5" r:id="rId5"/>
  </sheets>
  <externalReferences>
    <externalReference r:id="rId8"/>
    <externalReference r:id="rId9"/>
    <externalReference r:id="rId10"/>
  </externalReferences>
  <definedNames>
    <definedName name="_xlnm.Print_Area" localSheetId="2">'Безвозм.(5 прил.)'!$B$1:$D$93</definedName>
    <definedName name="_xlnm.Print_Area" localSheetId="0">'Доходы (прил.1)'!$B$1:$D$126</definedName>
    <definedName name="_xlnm.Print_Area" localSheetId="3">'ист.фин.деф. (6 прил.)'!$A$4:$CV$195</definedName>
    <definedName name="_xlnm.Print_Area" localSheetId="4">'МЦП (прил. 7)'!$A$1:$G$30</definedName>
    <definedName name="_xlnm.Print_Area" localSheetId="1">'Расходы (4 прил.)'!$A$1:$G$243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G15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8312100
</t>
        </r>
      </text>
    </comment>
    <comment ref="G1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10896500+6800</t>
        </r>
      </text>
    </comment>
    <comment ref="G1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10896500+6800</t>
        </r>
      </text>
    </comment>
    <comment ref="G1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10896500+6800</t>
        </r>
      </text>
    </comment>
    <comment ref="G14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10896500+6800</t>
        </r>
      </text>
    </comment>
    <comment ref="G1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10896500+6800</t>
        </r>
      </text>
    </comment>
    <comment ref="G1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10896500+6800</t>
        </r>
      </text>
    </comment>
    <comment ref="G14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10896500+6800</t>
        </r>
      </text>
    </comment>
    <comment ref="G15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10896500+6800</t>
        </r>
      </text>
    </comment>
    <comment ref="G1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10896500+6800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G7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570800+945000 +525000
</t>
        </r>
      </text>
    </comment>
    <comment ref="BG8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10382000(1 кв) + 45600опека</t>
        </r>
      </text>
    </comment>
    <comment ref="BG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36900+19108300(2кв.образ)+10954300(2кв.здрав.)-1100000
</t>
        </r>
      </text>
    </comment>
    <comment ref="CD8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+112300 доп.ФОТ
+58728 мер.с детьми и молодежью
+250000 ремонт коч.школа
+275000 больница пристройка
</t>
        </r>
      </text>
    </comment>
    <comment ref="CD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131800-14500</t>
        </r>
      </text>
    </comment>
    <comment ref="BG9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182500+58728
</t>
        </r>
      </text>
    </comment>
  </commentList>
</comments>
</file>

<file path=xl/sharedStrings.xml><?xml version="1.0" encoding="utf-8"?>
<sst xmlns="http://schemas.openxmlformats.org/spreadsheetml/2006/main" count="1749" uniqueCount="706">
  <si>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</si>
  <si>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</si>
  <si>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Безвозмездные поступления</t>
  </si>
  <si>
    <t>000 202 01000 00 0000 151</t>
  </si>
  <si>
    <t>000 202 03000 00 0000 151</t>
  </si>
  <si>
    <t>000 202 04000 00 0000 151</t>
  </si>
  <si>
    <t>Субвенции бюджетам субъектов Российской Федерации и муниципальных образований</t>
  </si>
  <si>
    <t>Коды бюджетной классификации Российской Федерации</t>
  </si>
  <si>
    <t>Наименование статьи дохода</t>
  </si>
  <si>
    <t>Налог на доходы физических лиц</t>
  </si>
  <si>
    <t>000 101 02000 01 0000 110</t>
  </si>
  <si>
    <t>код главы</t>
  </si>
  <si>
    <t>1</t>
  </si>
  <si>
    <t>000 202 02000 00 0000 151</t>
  </si>
  <si>
    <t>Образование</t>
  </si>
  <si>
    <t>Физическая культура и спорт</t>
  </si>
  <si>
    <t>Социальное обеспечение населения</t>
  </si>
  <si>
    <t>0906000</t>
  </si>
  <si>
    <t>Содержание и обслуживание казны муниципального образования</t>
  </si>
  <si>
    <t>Резервные фонды местных администраций</t>
  </si>
  <si>
    <t>Субвенция на социальную поддержку специалистов, работающих и проживающих в сельских населённых пунктах Ненецкого автономного округа</t>
  </si>
  <si>
    <t>3308922</t>
  </si>
  <si>
    <t>Другие вопросы в области национальной экономики</t>
  </si>
  <si>
    <t>000 105 03000 01 0000 110</t>
  </si>
  <si>
    <t>000 106 01000 00 0000 110</t>
  </si>
  <si>
    <t>000 106 06000 00 0000 110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</si>
  <si>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</si>
  <si>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Приложение №4</t>
  </si>
  <si>
    <t>Налог на имущество физических лиц</t>
  </si>
  <si>
    <t>000 111 05000 00 0000 120</t>
  </si>
  <si>
    <t>000 111 05010 00 0000 120</t>
  </si>
  <si>
    <t xml:space="preserve"> Доходы, получаемые в виде арендной либо иной платы за прередачу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</si>
  <si>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аткже средства от продажи права на заключение договоров аренды указанных земельных участков </t>
  </si>
  <si>
    <t>000 111 05030 00 0000 120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</si>
  <si>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</si>
  <si>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000 113 01000 00 0000 130</t>
  </si>
  <si>
    <t>Доходы от оказания платных услуг (работ)</t>
  </si>
  <si>
    <t>000 202 01001 00 0000 151</t>
  </si>
  <si>
    <t>Дотации на выравнивание бюджетной обеспеченности</t>
  </si>
  <si>
    <t>Прочие субсидии</t>
  </si>
  <si>
    <t>000 202 02999 00 0000 151</t>
  </si>
  <si>
    <t>000 202 03015 00 0000 151</t>
  </si>
  <si>
    <t>000 202 04025 00 0000 151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</si>
  <si>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</si>
  <si>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 на комплектование книжных фондов библиотек муниципальных образований</t>
  </si>
  <si>
    <t>000 202 04999 00 0000 151</t>
  </si>
  <si>
    <t>Прочие межбюджетные трансферты, передаваемые бюджетам</t>
  </si>
  <si>
    <t>590 202 01003 10 0000 151</t>
  </si>
  <si>
    <t>Дотации бюджетам поселений на поддержку мер по обеспечению сбалансированности бюджетов</t>
  </si>
  <si>
    <t xml:space="preserve">Раздел и подраздел </t>
  </si>
  <si>
    <t>1003</t>
  </si>
  <si>
    <t xml:space="preserve">Целевая статья </t>
  </si>
  <si>
    <t xml:space="preserve">Вид расходов </t>
  </si>
  <si>
    <t>1. Доходы бюджета</t>
  </si>
  <si>
    <t>Наименование показателя</t>
  </si>
  <si>
    <t>Код стро-ки</t>
  </si>
  <si>
    <t>Доходы, утвержденные законом о бюджете, нормативными
правовыми актами
о бюджете</t>
  </si>
  <si>
    <t>Исполнено</t>
  </si>
  <si>
    <t>Доходы бюджета - всего</t>
  </si>
  <si>
    <t>002</t>
  </si>
  <si>
    <t>Доходы уточнённые</t>
  </si>
  <si>
    <t xml:space="preserve">Налоги на прибыль </t>
  </si>
  <si>
    <t>Налог на доходы физ.лиц в т.ч.:</t>
  </si>
  <si>
    <t>Единый налог на вменённый доход</t>
  </si>
  <si>
    <t>Налог на имущество</t>
  </si>
  <si>
    <t>Земельный налог</t>
  </si>
  <si>
    <t>в том числе</t>
  </si>
  <si>
    <t>Задолженность по отмен.налогам</t>
  </si>
  <si>
    <t>Прочие доходы</t>
  </si>
  <si>
    <t>Невыясненные поступления</t>
  </si>
  <si>
    <t>Перечисления в местный бюджет</t>
  </si>
  <si>
    <t>Дотация из регионального фонда финансовой поддержки поселений</t>
  </si>
  <si>
    <t>окр</t>
  </si>
  <si>
    <t>Дотация из регионального фонда сбалансированности местных бюджетов</t>
  </si>
  <si>
    <t>Дотация из районного фонда компенсаций финансовой поддержки поселений</t>
  </si>
  <si>
    <t>зр</t>
  </si>
  <si>
    <t>Субвенция бюджетам на осущ.полномочийВоинский учет</t>
  </si>
  <si>
    <t>Региональный фонд компенсаций</t>
  </si>
  <si>
    <t>Субвенции на осуществление полномочий по компенсации организациям ЖКХ убытков, возникающих в результате установления уровня платежей граждан за ЖКУ в размере 80% экономически обоснованных затрат</t>
  </si>
  <si>
    <t xml:space="preserve">Субвенции на осуществление полномочий по социальной поддержке граждан в части предоставления малоимущим гражданам социальной помощи на покрытие части расходов по оплате за жилые помещения и коммунальные услуги </t>
  </si>
  <si>
    <t>Субвенция решений принятых организаций владеющих другим уровнем</t>
  </si>
  <si>
    <t>Субсидия за классное руководство за счет средств Федерального бюджета</t>
  </si>
  <si>
    <t>Субсидия за классное руководство за счет средств Окружного бюджета</t>
  </si>
  <si>
    <t>Субвенция на ден.выплаты мед.персоналу ФАПов за счет средств Федерального бюджета</t>
  </si>
  <si>
    <t>Зр</t>
  </si>
  <si>
    <t>Субвенция на ден.выплаты мед.персоналу ФАПов за счет средств Окружного бюджета</t>
  </si>
  <si>
    <t>Субсидия бюджетам МО для организации осуществления мероприятий с детьми и молодёжью</t>
  </si>
  <si>
    <t>Субсидия бюджетам МО из РФ софинансирования на компенсацию организациям ЖКХ убытков,возникающих в связи с принятием ФЗ №184</t>
  </si>
  <si>
    <t xml:space="preserve">Региональный фонд софинансирования социальных расходов </t>
  </si>
  <si>
    <t>Субсидии на предоставление гражданам субсидий на оплату жилого помещения и коммунальных услуг</t>
  </si>
  <si>
    <t>Код расхода
по ФКР,
КЦСР,
КВР,
ЭКР</t>
  </si>
  <si>
    <t>Бюджетные ассигнования утвержденные законом о бюджете, нормативными правовыми актами о бюджете</t>
  </si>
  <si>
    <t>Бюджетные ассигнования уточненные</t>
  </si>
  <si>
    <t>Неисполненные 
назначения</t>
  </si>
  <si>
    <t>Расходы бюджета - всего</t>
  </si>
  <si>
    <t>рпрпол</t>
  </si>
  <si>
    <t>004</t>
  </si>
  <si>
    <t>ааааа</t>
  </si>
  <si>
    <t>Текущие 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</si>
  <si>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</si>
  <si>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</si>
  <si>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</si>
  <si>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</si>
  <si>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</si>
  <si>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в т.ч.за счет Фед.бюджета</t>
  </si>
  <si>
    <t>211-944</t>
  </si>
  <si>
    <t>в т.ч.за счетОкр.бюджета</t>
  </si>
  <si>
    <t>Прочие выплаты</t>
  </si>
  <si>
    <t>212</t>
  </si>
  <si>
    <t>Оплата льготного проезда</t>
  </si>
  <si>
    <t>212-831</t>
  </si>
  <si>
    <t>Компенсация на приобретение книгоиздательской продукции</t>
  </si>
  <si>
    <t>212-833</t>
  </si>
  <si>
    <t>лечебное пособие</t>
  </si>
  <si>
    <t>212-834</t>
  </si>
  <si>
    <t>Подписка по з-ну НАО "О здравоохранении"</t>
  </si>
  <si>
    <t>212-837</t>
  </si>
  <si>
    <t>Командировочные расходы - суточные</t>
  </si>
  <si>
    <t>212-600</t>
  </si>
  <si>
    <t>Оплата льгот по коммунальным услугам специалистам, кроме пенс-в</t>
  </si>
  <si>
    <t>212-760</t>
  </si>
  <si>
    <t>Другие расходы по коду212</t>
  </si>
  <si>
    <t>212-212</t>
  </si>
  <si>
    <t>Начисления на оплату труда</t>
  </si>
  <si>
    <t>213</t>
  </si>
  <si>
    <t>Приобретение услуг</t>
  </si>
  <si>
    <t>220</t>
  </si>
  <si>
    <t>Услуги связи</t>
  </si>
  <si>
    <t>221</t>
  </si>
  <si>
    <t>Транспортные услуги</t>
  </si>
  <si>
    <t>222</t>
  </si>
  <si>
    <t>Оплата труда внештатных работников (водителей)</t>
  </si>
  <si>
    <t>222-041</t>
  </si>
  <si>
    <t>Командировочные расходы - проезд</t>
  </si>
  <si>
    <t>222-600</t>
  </si>
  <si>
    <t>Другие расходы по коду222</t>
  </si>
  <si>
    <t>222-500</t>
  </si>
  <si>
    <t>Коммунальные услуги</t>
  </si>
  <si>
    <t>223</t>
  </si>
  <si>
    <t>Оплата потребления электроэнергии</t>
  </si>
  <si>
    <t>223-730</t>
  </si>
  <si>
    <t>Оплата водоснабжения, ассенизации и др.</t>
  </si>
  <si>
    <t>223-740</t>
  </si>
  <si>
    <t>Арендная плата за пользование имуществом</t>
  </si>
  <si>
    <t>224</t>
  </si>
  <si>
    <t>Услуги по содержанию имущества</t>
  </si>
  <si>
    <t>225</t>
  </si>
  <si>
    <t>Оплата текущего ремонта</t>
  </si>
  <si>
    <t>Оплата капитального ремонта</t>
  </si>
  <si>
    <t>Оплата труда внештатных работников по обслуж.зданий</t>
  </si>
  <si>
    <t>225-041</t>
  </si>
  <si>
    <t>Другие расходы по содержанию имущества</t>
  </si>
  <si>
    <t>225-770</t>
  </si>
  <si>
    <t>Прочие услуги</t>
  </si>
  <si>
    <t>226</t>
  </si>
  <si>
    <t>Командировочные расходы - проживание</t>
  </si>
  <si>
    <t>226-600</t>
  </si>
  <si>
    <t>Оплата труда внештатных работников</t>
  </si>
  <si>
    <t>226-041</t>
  </si>
  <si>
    <t xml:space="preserve">подписка   </t>
  </si>
  <si>
    <t>226-042</t>
  </si>
  <si>
    <t>Страхование работников</t>
  </si>
  <si>
    <t>226-047</t>
  </si>
  <si>
    <t>Анализ</t>
  </si>
  <si>
    <t>226-048</t>
  </si>
  <si>
    <t>Оплата за проведение выездных курсов,специализаций</t>
  </si>
  <si>
    <t>226-049</t>
  </si>
  <si>
    <t>Вневедомственная,охранная и пожарная сигнализация</t>
  </si>
  <si>
    <t>226-055</t>
  </si>
  <si>
    <t>другие услуги</t>
  </si>
  <si>
    <t>226-046</t>
  </si>
  <si>
    <t>Безвозмездные поступления от других бюджетов   бюджетной системы Российской Федерации</t>
  </si>
  <si>
    <t xml:space="preserve">Муниципальная целевая программа "Социальное развитие села на территории МО "Муниципальный район" "Заполярный район" на 2009-2015 годы" </t>
  </si>
  <si>
    <t>Безвозмездные и безвозвратные перечисления организациям</t>
  </si>
  <si>
    <t>240</t>
  </si>
  <si>
    <t>Безвозмездные и безвозвратные перечисления государственным и муницыпальным организациям</t>
  </si>
  <si>
    <t>241</t>
  </si>
  <si>
    <t>12</t>
  </si>
  <si>
    <t>Безвозмездные и безвозвратные перечисления  организациям, за исключением гос. и муниципальных орг-ций</t>
  </si>
  <si>
    <t>242</t>
  </si>
  <si>
    <t>Безвозмездные и безвозвратные перечисления бюджетам</t>
  </si>
  <si>
    <t>250</t>
  </si>
  <si>
    <t>Перечисления другим бюджетам</t>
  </si>
  <si>
    <t>251</t>
  </si>
  <si>
    <t>оррло</t>
  </si>
  <si>
    <t>Социальное обеспечение</t>
  </si>
  <si>
    <t>260</t>
  </si>
  <si>
    <t>Пособия по социальной помощи населению</t>
  </si>
  <si>
    <t>262</t>
  </si>
  <si>
    <t>Выходное пособие при увольнении</t>
  </si>
  <si>
    <t>262-842</t>
  </si>
  <si>
    <t>Другие пособия по ст.262</t>
  </si>
  <si>
    <t>262-836</t>
  </si>
  <si>
    <t>Социальнные пособия, выплач. организациями сектора гос.управления</t>
  </si>
  <si>
    <t>263</t>
  </si>
  <si>
    <t>Оплата льгот по коммун. услугам специалистам - пенсионерам</t>
  </si>
  <si>
    <t>263-760</t>
  </si>
  <si>
    <t>Пенсии гос. и муниц. служ-м</t>
  </si>
  <si>
    <t>263-840</t>
  </si>
  <si>
    <t>Прочие расходы</t>
  </si>
  <si>
    <t>290</t>
  </si>
  <si>
    <t>Другие расходы по ст.290</t>
  </si>
  <si>
    <t>290-843</t>
  </si>
  <si>
    <t>Представительские расходы</t>
  </si>
  <si>
    <t>290-845</t>
  </si>
  <si>
    <t>Поступление нефинансовых активов-капит.расходы</t>
  </si>
  <si>
    <t>300</t>
  </si>
  <si>
    <t>Увел.ст-ти осн.средств</t>
  </si>
  <si>
    <t>310</t>
  </si>
  <si>
    <t>Приобретение учебников</t>
  </si>
  <si>
    <t>310-045</t>
  </si>
  <si>
    <t>Строительство объектов</t>
  </si>
  <si>
    <t>310-811</t>
  </si>
  <si>
    <t>Прочие осн. средства</t>
  </si>
  <si>
    <t>Увел. ст-ти мат. запасов</t>
  </si>
  <si>
    <t>340</t>
  </si>
  <si>
    <t>Медик-ты и перевяз.ср-ва</t>
  </si>
  <si>
    <t>340-510</t>
  </si>
  <si>
    <t>Мягкий инвентарь</t>
  </si>
  <si>
    <t>340-520</t>
  </si>
  <si>
    <t>Продукты питания</t>
  </si>
  <si>
    <t>340-530</t>
  </si>
  <si>
    <t>Школьные буфеты</t>
  </si>
  <si>
    <t>340-532</t>
  </si>
  <si>
    <t>ГСМ</t>
  </si>
  <si>
    <t>340-540</t>
  </si>
  <si>
    <t>Оплата котельно-печного топлива</t>
  </si>
  <si>
    <t>340-723</t>
  </si>
  <si>
    <t>Прочие мат.запасы</t>
  </si>
  <si>
    <t>340-550</t>
  </si>
  <si>
    <t>в т.ч. за счет субвенции</t>
  </si>
  <si>
    <t>340-350</t>
  </si>
  <si>
    <t>Код бюджетной классификации источников внутреннего финансирования дефицитов бюджета</t>
  </si>
  <si>
    <t>Проведение выборов и референдумов</t>
  </si>
  <si>
    <t>0200000</t>
  </si>
  <si>
    <t>0200002</t>
  </si>
  <si>
    <t>Проведение выборов главы муниципального образования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</si>
  <si>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</si>
  <si>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</si>
  <si>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Доходы от компенсации затрат государства</t>
  </si>
  <si>
    <t>000 113 02000 00 0000 000</t>
  </si>
  <si>
    <t>590 113 02995 10 1000 130</t>
  </si>
  <si>
    <t>Сумма             тыс.руб.</t>
  </si>
  <si>
    <t>Остатки средств бюджетов</t>
  </si>
  <si>
    <t>000 01 00 00 00 00 0000 000</t>
  </si>
  <si>
    <t>590 01 05 00 00 00 0000 000</t>
  </si>
  <si>
    <t>Увеличение остатков средств бюджетов</t>
  </si>
  <si>
    <t>590 01 05 00 00 00 0000 500</t>
  </si>
  <si>
    <t xml:space="preserve"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группам видов расходов бюджетов в ведомственной структуре расходов на 2015 год   </t>
  </si>
  <si>
    <t>Субсидии на устранение третьими лицами недостатков объектов капитального строительства, обнаруженных в пределах гарантийного срока по государственным контрактам строительного подряда, заключённым для обеспечения нужд Ненецкого автономного округа</t>
  </si>
  <si>
    <t xml:space="preserve">Субсидии по обеспечению доплат к пенсии муниципальных служащих и выборных должностных лиц </t>
  </si>
  <si>
    <t>Субсидии на предоставление социальной поддержки неработающих граждан пожилого возраста в виде предоставления бесплатного посещения общественных бань</t>
  </si>
  <si>
    <t xml:space="preserve">Субсидии по содержанию мест захоронения участников Великой Отечественной войны на территории Ненецкого автономного округа  </t>
  </si>
  <si>
    <t>Субвенции местным бюджетам на осуществление государственного полномочия Ненецкого автономного округа по предоставлению социальной поддержки, связанной с обеспечением детей, обучающихся в общеобразовательных организациях (начального общего, основного общего, среднего общего образования) горячим питанием во время каникул, в праздничные и выходные дни</t>
  </si>
  <si>
    <t>Субсидии местным бюджетам на софинансирование расходных обязательств по обеспечению доплат к пенсии муниципальных служащих и выборных должностных лиц</t>
  </si>
  <si>
    <t>Субсидии местным бюджетам на софинансирование расходных обязательств по содержанию мест захоронения участников Великой Отечественной войны на территории Ненецкого автономного округа</t>
  </si>
  <si>
    <t>Субсидии местным бюджетам на предоставление социальной поддержки неработающих граждан пожилого возраста в виде предоставления бесплатного посещения общественных бань</t>
  </si>
  <si>
    <t>98.0.9104</t>
  </si>
  <si>
    <t>40.0.9301</t>
  </si>
  <si>
    <t>Расходы в рамках муниципальной программы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</si>
  <si>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98.0.9702</t>
  </si>
  <si>
    <t>98.0.9701</t>
  </si>
  <si>
    <t>98.0.9631</t>
  </si>
  <si>
    <t>Уличное освещение</t>
  </si>
  <si>
    <t>98.0.9635</t>
  </si>
  <si>
    <t>Прочие мероприятия по благоустройству</t>
  </si>
  <si>
    <t>Уплата взносов в "Фонд капитального ремонта общего имущества в многоквартирных домах Ненецкого автономного округа"</t>
  </si>
  <si>
    <t>98.0.9912</t>
  </si>
  <si>
    <t xml:space="preserve">от " 01 " апреля 2015 г. № 82                                                     </t>
  </si>
  <si>
    <t xml:space="preserve">                                                                                                                        от "  01" апреля 2015 г. №82  </t>
  </si>
  <si>
    <t xml:space="preserve">от "01 " апреля 2015 г. № 82  </t>
  </si>
  <si>
    <t xml:space="preserve">                                                                                                                          от " 01 " апреля 2015 г. № 82</t>
  </si>
  <si>
    <t xml:space="preserve">от "01" апреля 2015 г. № 82    </t>
  </si>
  <si>
    <t>Иные межбюджетные трансферты бюджета поселений в бюджет муниципального района «Заполярный район» на осуществление полномочий по определению поставщиков (подрядчиков, исполнителей) в соответствии с п. 9 ст. 26 Федерального закона от 5 апреля 2013 года №44-ФЗ</t>
  </si>
  <si>
    <t>92.3.0000</t>
  </si>
  <si>
    <t>92.3.9101</t>
  </si>
  <si>
    <t>Совет депутатов муниципального образования</t>
  </si>
  <si>
    <t>Иные межбюджетные трансферты на выполнение мероприятий, предусмотренных муниципальной программой "Развитие транспортной инфраструктуры муниципального образования "Муниципальный район "Заполярный район" на 2012-2017 годы"</t>
  </si>
  <si>
    <t>Приложение № 3</t>
  </si>
  <si>
    <t xml:space="preserve">к решению Совета депутатов МО "Пешский сельсовет" НАО                   </t>
  </si>
  <si>
    <t>"О местном бюджете  на 2013 год"</t>
  </si>
  <si>
    <t>Объем межбюджетных трансфертов, получаемых из других бюджетов бюджетной системы Российской Федерации в 2015 году</t>
  </si>
  <si>
    <t>182 101 02021 01 0000 110</t>
  </si>
  <si>
    <t>182 105 03010 01 1000 110</t>
  </si>
  <si>
    <t>182 106 01000 00 0000 110</t>
  </si>
  <si>
    <t xml:space="preserve"> Налог на имущество физических лиц </t>
  </si>
  <si>
    <t>182 106 06000 00 0000 110</t>
  </si>
  <si>
    <t>182 106 06013 10 1000 110</t>
  </si>
  <si>
    <t>182 106 06023 10 1000 110</t>
  </si>
  <si>
    <t>000 108 00000 01 0000 000</t>
  </si>
  <si>
    <t>034 111 05010 10 1000 120</t>
  </si>
  <si>
    <t>Доходы получаемые в виде аренды за земельные      участки, государственная собственность на                 которые не разграничена и которые расположены                   в границах поселений, а также средства от продажи       права на заключение договор</t>
  </si>
  <si>
    <t>590 302 01050 10 0000 180</t>
  </si>
  <si>
    <t>Дотации бюджетам поселений на  выравнивание бюджетной      обеспеченности из окружного бюджета</t>
  </si>
  <si>
    <t>Дотации бюджетам поселений на  выравнивание бюджетной      обеспеченности из районного бюджета</t>
  </si>
  <si>
    <t>Прочие субсидии бюджетам поселений</t>
  </si>
  <si>
    <t>Субвенции   бюджетам   поселений   на осуществление  первичного   воинского учета     на     территориях,     где отсутствуют военные комиссариаты</t>
  </si>
  <si>
    <t>Субвенции   бюджетам   муниципальных образований Ненецкого автономного округа  на осуществление  первичного   воинского учета  на  территориях,     где отсутствуют военные комиссариаты на 2015 год</t>
  </si>
  <si>
    <t>Субвенции  бюджетам поселений на выполнение передаваемых    полномочий субъектов Российской Федерации</t>
  </si>
  <si>
    <t xml:space="preserve">Субвенция на социальную поддержку, связанную с обеспечением детей, обучающихся в общеобразовательных учреждениях (начального общего, основного общего, среднего (полного) общего образования) горячим питанием во время каникул, в праздничные и выходные дни  </t>
  </si>
  <si>
    <t>Прочие межбюджетные трансферты, передаваемые бюджетам поселений</t>
  </si>
  <si>
    <t xml:space="preserve">Прочие межбюджетные трансферты на выполнение мероприятий, предусмотренных муниципальной программой "Социальное развитие поселений на территории МО "Муниципальный район "Заполярный район" на 2014-2016 годы" </t>
  </si>
  <si>
    <t xml:space="preserve">Прочие межбюджетные трансферты на выполнение мероприятий, предусмотренных муниципальной программой "Сохранение и развитие культуры муниципального района "Заполярный район" на 2014-2018 годы" </t>
  </si>
  <si>
    <t>3408924</t>
  </si>
  <si>
    <t>Муниципальная программа "Развитие транспортной инфраструктуры муниципального образования "Муниципальный район "Заполярный район" на 2012-2017 годы"</t>
  </si>
  <si>
    <t>Иные межбюджетные трансферты в рамках МП "Развитие транспортной инфраструктуры муниципального образования "Муниципальный район "Заполярный район" на 2012-2017 годы" за счет средств районного бюджета</t>
  </si>
  <si>
    <t>(Приложение № 5)</t>
  </si>
  <si>
    <t>Иные межбюджетные трансферты бюджета поселений в бюджет муниципального района «Заполярный район» на осуществление Управлением жилищно-коммунального хозяйства и строительства Администрации муниципального района "Заполярный район" переданных полномочий Администрации муниципального образования "Пешский сельсовет" Ненецкого автономного округа по строительству муниципального жилого фонда на основании заключенного соглашения</t>
  </si>
  <si>
    <t>98.0.9614</t>
  </si>
  <si>
    <t xml:space="preserve">Софинансирование за счет средств бюджетов поселений расходных обязательств на устранение третьими лицами недостатков объектов капитального строительства, обнаруженных в пределах гарантийного срока по государственным контрактам строительного подряда, заключённым для обеспечения нужд Ненецкого автономного округа </t>
  </si>
  <si>
    <t xml:space="preserve">Субвенции на социальную поддержку, связанную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              </t>
  </si>
  <si>
    <t>Субвенции на социальную поддержку лицам, постоянно проживающим в сельских населенных пунктах Ненецкого автономного округа и являющимся пользователями услуг местной телефонной связи (квартирным телефоном), в виде ежемесячной компенсации абонентской платы за пользование квартирным телефоном (платы за предоставление местного телефонного соединения при абонентской системе оплаты за услуги связи)</t>
  </si>
  <si>
    <t>Иные межбюджетные трансферты на выполнение мероприятий, предусмотренных муниципальной программой "Развитие физической культуры и спорта в Заполярном районе на 2014-2018 годы"</t>
  </si>
  <si>
    <t>Иные межбюджетные трансферты на выполнение мероприятий, предусмотренных муниципальной программой "Социальное развитие поселений на территории муниципального образования "Муниципальный район "Заполярный район" на 2014-2016 годы"</t>
  </si>
  <si>
    <t>Иные межбюджетные трансферты на выполнение мероприятий, предусмотренных муниципальной программой "Социальное развитие поселений на территории муниципального образования "Муниципальный район "Заполярный район" на 2014-2016 годы" за счет грантов из окружного бюджета муниципальному району за достижение наилучших значений показателей комплексного социально-экономического развития муниципального района</t>
  </si>
  <si>
    <t>Иные межбюджетные трансферты на выполнение мероприятий, предусмотренных МП "Сохранение и развитие культуры Заполярного района на 2014-2018 годы"</t>
  </si>
  <si>
    <t>Иные межбюджетные трансферты на выполнение мероприятий, предусмотренных МП «Поддержка муниципальных образований по развитию инженерной инфраструктуры в сфере обращения с отходами производства и потребления на территории МО «Муниципальный район «Заполярный район» на 2014–2020 годы»</t>
  </si>
  <si>
    <t xml:space="preserve">Иные межбюджетные трансферты на выполнение мероприятий, предусмотренных МП «Защита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«Заполярный район» на 2014-2020 годы» </t>
  </si>
  <si>
    <t>Иные межбюджетные трансферты на выполнение мероприятий, предусмотренных МП «Энергоэффективность и развитие энергетики муниципального района «Заполярный район» на 2014-2020 годы»</t>
  </si>
  <si>
    <t>Иные межбюджетные трансферты на выполнение мероприятий за счет средств резервного фонда Администрации муниципального района "Заполярный район"</t>
  </si>
  <si>
    <t>Увеличение прочих остатков  средств бюджетов</t>
  </si>
  <si>
    <t>590 01 05 02 00 00 0000 500</t>
  </si>
  <si>
    <t>Увеличение прочих остатков денежных средств бюджетов</t>
  </si>
  <si>
    <t>590 01 05 02 01 10 0000 510</t>
  </si>
  <si>
    <t>Уменьшение остатков средств бюджетов</t>
  </si>
  <si>
    <t>5058606</t>
  </si>
  <si>
    <t>590 01 05 00 00 00 0000 600</t>
  </si>
  <si>
    <t>Уменьшение прочих остатков  средств бюджетов</t>
  </si>
  <si>
    <t>590 01 05 02 00 00 0000 600</t>
  </si>
  <si>
    <t>Уменьшение прочих остатков денежных средств бюджетов</t>
  </si>
  <si>
    <t>Уменьшение  прочих остатков денежных средств местного бюджета</t>
  </si>
  <si>
    <t>590 01 05 02 01 10 0000 610</t>
  </si>
  <si>
    <t>590 01 00 00 00 00 0000 000</t>
  </si>
  <si>
    <t>13</t>
  </si>
  <si>
    <t>182 101 02010 01 0000 110</t>
  </si>
  <si>
    <t>0200003</t>
  </si>
  <si>
    <t>Межбюджетные трансферты</t>
  </si>
  <si>
    <t>5256500</t>
  </si>
  <si>
    <t>Государственная программа Ненецкого автономного округа "Культура"</t>
  </si>
  <si>
    <t>98.0.0000</t>
  </si>
  <si>
    <t>Другие непрограммные расходы</t>
  </si>
  <si>
    <t>98.0.9401</t>
  </si>
  <si>
    <t>98.0.9402</t>
  </si>
  <si>
    <t>182 106 06033 10 0000 110</t>
  </si>
  <si>
    <t>000 106 06030 03 0000 110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</si>
  <si>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</si>
  <si>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</si>
  <si>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000 106 06040 00 0000 110</t>
  </si>
  <si>
    <t>Земельный налог с физических лиц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</si>
  <si>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</si>
  <si>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</si>
  <si>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(Приложение №4)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</si>
  <si>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</si>
  <si>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Доплаты к пенсии муниципальным служащим и лицам, замещавшим муниципальные должности Ненецкого автономного округа</t>
  </si>
  <si>
    <t>98.0.9111</t>
  </si>
  <si>
    <t>98.0.9201</t>
  </si>
  <si>
    <t>Сбор и вывоз бытовых отходов и мусора</t>
  </si>
  <si>
    <t>98.0.9109</t>
  </si>
  <si>
    <t>Капитальный ремонт муниципального жилищного фонда</t>
  </si>
  <si>
    <t>98.0.9612</t>
  </si>
  <si>
    <t>98.0.9636</t>
  </si>
  <si>
    <t>98.0.9634</t>
  </si>
  <si>
    <t>Содержание мест захоронений на территории поселения</t>
  </si>
  <si>
    <t>(Приложение №6)</t>
  </si>
  <si>
    <t>Доплаты к пенсии лицам, замещавшим муниципальные должности Ненецкого автономного округа, в соответствии с законом Ненецкого автономного округа от 01.07.2008 № 35-ОЗ «О гарантиях лицам, замещающим выборные должности местного самоуправления в Ненецком автономном округе»</t>
  </si>
  <si>
    <t>Иные межбюджетные трансферты бюджета поселений в бюджет муниципального района «Заполярный район» на осуществление Контрольно-счетной палатой муниципального района «Заполярный район» переданных полномочий контрольно-счетного органа муниципального образования «Пешский сельсовет» Ненецкого автономного округа по осуществлению внешнего муниципального финансового контроля на основании заключенного соглашения</t>
  </si>
  <si>
    <t xml:space="preserve">Подпрограмма "Сохранение и развитие культуры Ненецкого автономного округа" </t>
  </si>
  <si>
    <t>5256503</t>
  </si>
  <si>
    <t>5256513</t>
  </si>
  <si>
    <t>Отдельные мероприятия в области автотранпорта</t>
  </si>
  <si>
    <t>Проведение мероприятий для детей и молодежи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</si>
  <si>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</si>
  <si>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Обеспечение функций казенными учреждениями </t>
  </si>
  <si>
    <t>Учреждения культуры и мероприятия в сфере культуры и кинематографии</t>
  </si>
  <si>
    <t>4420000</t>
  </si>
  <si>
    <t>Библиотеки</t>
  </si>
  <si>
    <t>42.0.0000</t>
  </si>
  <si>
    <t>42.0.9911</t>
  </si>
  <si>
    <t xml:space="preserve">Муниципальная  программа «Повышение качества управления финансами в муниципальном образовании «Пешский сельсовет» Ненецкого автономного округа на 2014-2016 годы» </t>
  </si>
  <si>
    <t>42.0.9913</t>
  </si>
  <si>
    <t xml:space="preserve">Распределение бюджетных ассигнований на реализацию муниципальных программ муниципального образования «Пешский сельсовет» Ненецкого автономного округа, финансирование которых предусмотрено за счет средств местного бюджета, на 2015 год </t>
  </si>
  <si>
    <t>Глава</t>
  </si>
  <si>
    <t>Подраздел</t>
  </si>
  <si>
    <t>Муниципальная программа  «Поддержка малого и среднего предпринимательства в муниципальном образовании «Пешский сельсовет» Ненецкого автономного округа на 2014-2016 годы»</t>
  </si>
  <si>
    <t>Администрация муниципального образований "Пешский сельсовет" Ненецкого автономного округа</t>
  </si>
  <si>
    <t>Расходы в рамках муниципальной программы  «Поддержка малого и среднего предпринимательства в муниципальном образовании «Пешский сельсовет» Ненецкого автономного округа на 2014-2016 годы»</t>
  </si>
  <si>
    <t>ВСЕГО</t>
  </si>
  <si>
    <t xml:space="preserve">Приложение № 5 </t>
  </si>
  <si>
    <t>(Приложение № 7)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</si>
  <si>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</si>
  <si>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Обеспечение деятельности подведомственных учреждений</t>
  </si>
  <si>
    <t>Муниципальная целевая программа "Мероприятия по празднованию юбилейных дат деревни Волоковая, деревни Верхняя Пеша, деревни Белушье, деревни Волонга на 2012-2014 годы"</t>
  </si>
  <si>
    <t>590 202 04025 10 0000 151</t>
  </si>
  <si>
    <t>7950600</t>
  </si>
  <si>
    <t>4400200</t>
  </si>
  <si>
    <t>Источники внутреннего финансирования дефицита бюджетов</t>
  </si>
  <si>
    <t>Код главы</t>
  </si>
  <si>
    <t>Культура</t>
  </si>
  <si>
    <t xml:space="preserve">Субвенция на изготовление и установку надгробных памятников с целью увековечивания памяти участников Великой Отечественной войны 1941-1945 годов, умерших до 12 июня 1990 года      </t>
  </si>
  <si>
    <t>Иные межбюджетные трансферты на выполнение мероприятий, предусмотренных МП "Формирование и регулирование рынка сельскохозяйственной продукции, сырья и продовольствия в МО "Муниципальный район "Заполярный район" на период 2014-2017 годы"</t>
  </si>
  <si>
    <t>7951400</t>
  </si>
  <si>
    <t>Муниципальная программа "Формирование и регулирование рынка сельскохозяйственной продукции, сырья и продовольствия в МО "Муниципальный район "Заполярный район" на период 2014-2017 годы"</t>
  </si>
  <si>
    <t>Субсидии для обеспечения софинансирования мероприятий по содержанию муниципального жилищного фонда в части проведения капитального ремонта</t>
  </si>
  <si>
    <t xml:space="preserve"> Налог  на  доходы  физических  лиц   с   доходов,
 облагаемых  по  налоговой  ставке,  установленной
 пунктом   1   статьи   224   Налогового   кодекса
 Российской  Федерации,  за  исключением  доходов,
 полученных          физическими           лицами,
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</si>
  <si>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</si>
  <si>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7950400</t>
  </si>
  <si>
    <t xml:space="preserve">Субсидии на организацию благоустройства территорий сельских поселений                                    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</si>
  <si>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</si>
  <si>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</si>
  <si>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000 218 00000 00 0000 000</t>
  </si>
  <si>
    <t>000 218 00000 00 0000 151</t>
  </si>
  <si>
    <t>000 218 05000 10 0000 151</t>
  </si>
  <si>
    <t>000 218 05010 10 0000 151</t>
  </si>
  <si>
    <t>590 218 05010 10 0000 151</t>
  </si>
  <si>
    <t>Доходы бюджетов бюджетной системы Российской Федерации от возврата бюджетами бюжетной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</si>
  <si>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7950000</t>
  </si>
  <si>
    <t>Физическая культура</t>
  </si>
  <si>
    <t>Дорожное хозяйство (дорожные фонды)</t>
  </si>
  <si>
    <t>000 105 00000 00 0000 000</t>
  </si>
  <si>
    <t>Налоги на совокупный доход</t>
  </si>
  <si>
    <t>Единый сельскохозяйственный налог</t>
  </si>
  <si>
    <t>000 113 00000 00 0000 000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</si>
  <si>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</si>
  <si>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</si>
  <si>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</si>
  <si>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Иные межбюджетные трансферты на реализацию мероприятий в рамках Муниципальной целевой программы "Сохранение и развитие культуры муниципального района "Заполярный район" Ненецкого автономного округа на 2011-2015 годы"</t>
  </si>
  <si>
    <t>7950300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</si>
  <si>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</si>
  <si>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поселений</t>
  </si>
  <si>
    <t>Приложение №2</t>
  </si>
  <si>
    <t xml:space="preserve">к решению Совета депутатов МО "Пешский сельсовет" НАО                                                                           </t>
  </si>
  <si>
    <t>Иные межбюджетные трансферты</t>
  </si>
  <si>
    <t>Выполнение функций органами местного самоуправления</t>
  </si>
  <si>
    <t>Функционирование высшего должностного лица субъекта Российской Федерации и 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</si>
  <si>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</si>
  <si>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</si>
  <si>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Глава муниципального образования</t>
  </si>
  <si>
    <t>Резервные фонды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</si>
  <si>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</si>
  <si>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</si>
  <si>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</si>
  <si>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</si>
  <si>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                                                              к решению Совета депутатов МО "Пешский сельсовет" НАО                                                      </t>
  </si>
  <si>
    <t>полного</t>
  </si>
  <si>
    <t xml:space="preserve">                                                                                                                        "О местном бюджете на 2013 год"</t>
  </si>
  <si>
    <t>000 202 03024 00 0000 151</t>
  </si>
  <si>
    <t>Субвенции местным бюджетам на выполнение передаваемых полномочий субъектов Российской Федерации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</si>
  <si>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</si>
  <si>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</si>
  <si>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</si>
  <si>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5259100</t>
  </si>
  <si>
    <t xml:space="preserve">Государственная программа Ненецкого автономного округа "Молодежь Ненецкого автономного округа" </t>
  </si>
  <si>
    <t>5259101</t>
  </si>
  <si>
    <t>5259111</t>
  </si>
  <si>
    <t xml:space="preserve">Подпрограмма  "Реализация государственной молодежной политики в Ненецком автономном округе (2014-2016 годы)" </t>
  </si>
  <si>
    <t>Реализация государственных функций в области национальной экономики</t>
  </si>
  <si>
    <t>3400000</t>
  </si>
  <si>
    <t>3400300</t>
  </si>
  <si>
    <t>Мероприятия по землеустройству и землепользованию</t>
  </si>
  <si>
    <t>(Приложение № 1)</t>
  </si>
  <si>
    <t>Сельское хозяйство и рыболовство</t>
  </si>
  <si>
    <t>5250000</t>
  </si>
  <si>
    <t>5256001</t>
  </si>
  <si>
    <t>5256000</t>
  </si>
  <si>
    <t>5256011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</si>
  <si>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</si>
  <si>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000 108 04000 01 0000 110</t>
  </si>
  <si>
    <t>Социальная поддержка специалистов, работающих и проживающих в сельских населённых пунктах Ненецкого автономного округа</t>
  </si>
  <si>
    <t>Социальная поддержка, связанная с обеспечением детей, обучающихся в общеобразовательных учреждениях (начального общего, основного общего, среднего общего образования) горячим питанием во время каникул, в праздничные и выходные дни</t>
  </si>
  <si>
    <t xml:space="preserve">                                                              к решению Совета депутатов МО "Пешский сельсовет" НАО                                                        </t>
  </si>
  <si>
    <t xml:space="preserve">   "О местном бюджете  на 2013 год"</t>
  </si>
  <si>
    <t>Целевые программы муниципальных образований</t>
  </si>
  <si>
    <t>Дотации бюджетам субъектов Российской федерации и муниципальных образований</t>
  </si>
  <si>
    <t>Земельный   налог,    взимаемый    по    ставкам,
установленным  в  соответствии  с  подпунктом   1 пункта 1 статьи 394 Налогового кодекса Российской
Федерации    и     применяемым     к     объектам
налогообложения,   расположенным    в    границах
посел</t>
  </si>
  <si>
    <t>Земельный   налог,    взимаемый    по    ставкам,
установленным  в  соответствии  с  подпунктом   2 пункта 1 статьи 394 Налогового кодекса Российской
Федерации    и     применяемым     к     объектам
 налогообложения,   расположенным    в    границах
 пос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</si>
  <si>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</t>
  </si>
  <si>
    <t xml:space="preserve">Приложение № 1 </t>
  </si>
  <si>
    <t>Доходы местного бюджета на 2015 г. с распределением по группам, подгруппам и статьям классификации доходов</t>
  </si>
  <si>
    <t xml:space="preserve"> Источники финансирования дефицита местного бюджета на 2015 год</t>
  </si>
  <si>
    <t>95.0.0000</t>
  </si>
  <si>
    <t>Выполнение переданных государственных полномочий</t>
  </si>
  <si>
    <t>95.0.7921</t>
  </si>
  <si>
    <t>95.0.5118</t>
  </si>
  <si>
    <t>95.0.7923</t>
  </si>
  <si>
    <t>91.0.0000</t>
  </si>
  <si>
    <t>91.0.9101</t>
  </si>
  <si>
    <t>Расходы на содержание органов местного самоуправления и обеспечение их функций</t>
  </si>
  <si>
    <t>92.0.0000</t>
  </si>
  <si>
    <t>Представительный орган муниципального образования</t>
  </si>
  <si>
    <t>92.1.0000</t>
  </si>
  <si>
    <t>92.1.9101</t>
  </si>
  <si>
    <t>92.2.0000</t>
  </si>
  <si>
    <t>92.2.9101</t>
  </si>
  <si>
    <t>Администрация поселения</t>
  </si>
  <si>
    <t>93.0.0000</t>
  </si>
  <si>
    <t>93.0.9101</t>
  </si>
  <si>
    <t>90.0.0000</t>
  </si>
  <si>
    <t>Резервный фонд местной Администрации</t>
  </si>
  <si>
    <t>90.0.9001</t>
  </si>
  <si>
    <t>Резервный фонд</t>
  </si>
  <si>
    <t>Обеспечение первичных мер пожарной безопасности в границах поселения</t>
  </si>
  <si>
    <t>40.0.0000</t>
  </si>
  <si>
    <t>Мероприятия в области физической культуры и спорта</t>
  </si>
  <si>
    <t xml:space="preserve">Субсидии, предусмотренные подпрограммой  "Реализация государственной молодежной политики в Ненецком автономном округе в 2014-2016 годах" государственной программы Ненецкого автономного округа "Молодежь Ненецкого автономного округа"                                                                            </t>
  </si>
  <si>
    <t>Подпрограмма  "Реализация государственной молодежной политики в Ненецком автономном округе в 2014-2016 годах" за счет средств окружного бюджета</t>
  </si>
  <si>
    <t>7951100</t>
  </si>
  <si>
    <t>640</t>
  </si>
  <si>
    <t>4429900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</si>
  <si>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</si>
  <si>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</si>
  <si>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</si>
  <si>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Раздел</t>
  </si>
  <si>
    <t>подраздел</t>
  </si>
  <si>
    <t>Целевая статья</t>
  </si>
  <si>
    <t>Вид расходов</t>
  </si>
  <si>
    <t>Всего расходов</t>
  </si>
  <si>
    <t>в том числе:</t>
  </si>
  <si>
    <t>Общегосударственные вопросы</t>
  </si>
  <si>
    <t>01</t>
  </si>
  <si>
    <t>02</t>
  </si>
  <si>
    <t>03</t>
  </si>
  <si>
    <t>Сумма, тыс. руб.</t>
  </si>
  <si>
    <t>Сумма, тыс.руб.</t>
  </si>
  <si>
    <t>000 202 03015 10 0000 151</t>
  </si>
  <si>
    <t>000 202 03024 10 0000 151</t>
  </si>
  <si>
    <t>000 202 04025 10 0000 151</t>
  </si>
  <si>
    <t xml:space="preserve">Межбюджетные трансферты, передаваемые бюджетам поселений  на комплектование книжных фондов библиотек муниципальных образований </t>
  </si>
  <si>
    <t>182 105 03010 01 0000 110</t>
  </si>
  <si>
    <t>590 111 05035 10 0000 120</t>
  </si>
  <si>
    <t>590 113 01995 10 0000 130</t>
  </si>
  <si>
    <t>100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</si>
  <si>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</si>
  <si>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 выравнивание бюджетной      обеспеченности из окружного бюджета</t>
  </si>
  <si>
    <t>Прочие субсидии бюджетам сельских поселений</t>
  </si>
  <si>
    <t>Субвенции   бюджетам сельских поселений  на осуществление  первичного   воинского учета  на  территориях,     где отсутствуют военные комиссариаты</t>
  </si>
  <si>
    <t>Прочие межбюджетные трансферты, передаваемые бюджетам сельских поселений</t>
  </si>
  <si>
    <t>окр. Бюджет</t>
  </si>
  <si>
    <t>выше</t>
  </si>
  <si>
    <t>Уменьшение 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</si>
  <si>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</si>
  <si>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 прочих остатков денежных средств  бюджетов сельских поселений</t>
  </si>
  <si>
    <t>Государственная пошлина за совершение нотариальных действий должностными лицами органов местного  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</si>
  <si>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 из районного бюджета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</si>
  <si>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</si>
  <si>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   полномочий субъектов Российской Федерации, в том числе</t>
  </si>
  <si>
    <t>Субвенции  бюджетам сельских поселений на выполнение передаваемых    полномочий субъектов Российской Федерации</t>
  </si>
  <si>
    <t xml:space="preserve"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  </t>
  </si>
  <si>
    <t>Субвенции местным бюджетам на осуществление государственного полномочия Ненецкого автономного округа  по предоставлению единовременной выплаты пенсионерам на капитальный ремонт находящегося в их собственности жилого помещения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</si>
  <si>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государтсвенными внебюджетными фондами</t>
  </si>
  <si>
    <t>Иные бюджетные ассигнования</t>
  </si>
  <si>
    <t>800</t>
  </si>
  <si>
    <t>Социальное обеспечение и иные выплаты населению</t>
  </si>
  <si>
    <t>Субвенции на осуществление отдельных государственных полномочий в сфере административных правонарушений</t>
  </si>
  <si>
    <t>Муниципальная программа  «Поддержка 
малого и среднего предпринимательства в муниципальном образовании «Пешский сельсовет» Ненецкого автономного округа на 2014-2016 годы»</t>
  </si>
  <si>
    <t>5058614</t>
  </si>
  <si>
    <t xml:space="preserve"> Налог  на  доходы  физических  лиц   с   доходов, источником которых является налоговый агент,  за  исключением 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</si>
  <si>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000 202 04999 10 0000 151</t>
  </si>
  <si>
    <t>Обеспечение проведения выборов и референдумов</t>
  </si>
  <si>
    <t>04</t>
  </si>
  <si>
    <t>Другие общегосударственные вопросы</t>
  </si>
  <si>
    <t>5190000</t>
  </si>
  <si>
    <t>Национальная безопасность и правоохранительная деятельность</t>
  </si>
  <si>
    <t>09</t>
  </si>
  <si>
    <t>0700000</t>
  </si>
  <si>
    <t>10</t>
  </si>
  <si>
    <t>Национальная экономика</t>
  </si>
  <si>
    <t>Транспорт</t>
  </si>
  <si>
    <t>08</t>
  </si>
  <si>
    <t>Жилищно-коммунальное хозяйство</t>
  </si>
  <si>
    <t>05</t>
  </si>
  <si>
    <t xml:space="preserve">Жилищное хозяйство </t>
  </si>
  <si>
    <t>07</t>
  </si>
  <si>
    <t>Дошкольное образование</t>
  </si>
  <si>
    <t>4200000</t>
  </si>
  <si>
    <t>327</t>
  </si>
  <si>
    <t>Общее образование</t>
  </si>
  <si>
    <t>Пёшский интернат</t>
  </si>
  <si>
    <t>Классное руководство</t>
  </si>
  <si>
    <t>623</t>
  </si>
  <si>
    <t>Молодёжная политика</t>
  </si>
  <si>
    <t>4400000</t>
  </si>
  <si>
    <t>Социальная политика</t>
  </si>
  <si>
    <t>Пенсионное обеспечение</t>
  </si>
  <si>
    <t>/Корытов Л.К./</t>
  </si>
  <si>
    <t>Главный бухгалтер</t>
  </si>
  <si>
    <t>11</t>
  </si>
  <si>
    <t>доходы</t>
  </si>
  <si>
    <t>Налоговые доходы</t>
  </si>
  <si>
    <t>Налоги на прибыль</t>
  </si>
  <si>
    <t>Безвозмездные перечисления</t>
  </si>
  <si>
    <t>Субвенции на осуществление полномочий по компенсации убытков производителям электро- и теплоэнергии, возникающих в результате государственного регулирования тарифов на электрическую и тепловую энергию отпускаемую сельскому поселению</t>
  </si>
  <si>
    <t>Субвенции на осуществление полномочий в области совершения нотариальных действий</t>
  </si>
  <si>
    <t>ВСЕГО ДОХОДОВ:</t>
  </si>
  <si>
    <t>Мобилизационная и вневойсковая подготовка</t>
  </si>
  <si>
    <t>590 202 04999 10 0000 151</t>
  </si>
  <si>
    <t>590 202 01001 10 0000 151</t>
  </si>
  <si>
    <t>Субвенция из Регионального фонда компенсаций на обеспечение государственных гарантий прав граждан на получение общедоступного и бесплатного начального общего,основного общего и среднего общего образования в образовательных учреждениях на 2007 год</t>
  </si>
  <si>
    <t>06</t>
  </si>
  <si>
    <t>Дошкольное образование(предпринимательская деятельность)</t>
  </si>
  <si>
    <t>Дошкольное образование+предпринимательская деятельность</t>
  </si>
  <si>
    <t>МОУ "Средняя общеобразовательная школа с.Нижняя Пёша"</t>
  </si>
  <si>
    <t>МОУ "Основная общеобразовательная школа д.Верхняя Пёша"</t>
  </si>
  <si>
    <t>МОУ "Основная общеобразовательная школа д.Волоковая"</t>
  </si>
  <si>
    <t>000 200 00000 00 0000 000</t>
  </si>
  <si>
    <t>Культура,  кинематография</t>
  </si>
  <si>
    <t>МДОУ "Детский сад №35 с.Нижняя Пёша"</t>
  </si>
  <si>
    <t>МДОУ "Детский сад №56 д.Верхняя Пёша"</t>
  </si>
  <si>
    <t>МДОУ "Детский сад №59 д.Волоковая"</t>
  </si>
  <si>
    <t>Субвенция бюджетам поселений  на осуществление полномочий по предоставлению льгот по оплате коммунальных услуг отдельным категориям граждан, работающим и проживающим в сельской местности в сфере образования</t>
  </si>
  <si>
    <t>000 108 00000 00 0000 000</t>
  </si>
  <si>
    <t>Субсидии бюджетам бюджетной системы Российской Федерации (межбюджетные субсидии)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</si>
  <si>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</si>
  <si>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</si>
  <si>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Комплектование книжных фондов библиотек 
муниципальных образований и государственных библиотек 
городов Москвы и Санкт-Петербурга</t>
  </si>
  <si>
    <t>Субвенция бюджетам поселений  на осуществление полномочий по предоставлению льгот по оплате коммунальных услуг отдельным категориям граждан, работающим и проживающим в сельской местности в сфере здравоохранения</t>
  </si>
  <si>
    <t>Уплата членских взносов в ассоциацию "Совет муниципальных образований Ненецкого автономного округа"</t>
  </si>
  <si>
    <t>Глава  МО "Пёшский сельсовет" НАО</t>
  </si>
  <si>
    <t>Оплата льгот по коммунальным услугам в соответствии с законом НАО от 06.01.05 №546-ОЗ</t>
  </si>
  <si>
    <t>4210001</t>
  </si>
  <si>
    <t>Школы+интернат</t>
  </si>
  <si>
    <t>4200001</t>
  </si>
  <si>
    <t>Школы+льготы</t>
  </si>
  <si>
    <t>Дошкольное образование+льготы</t>
  </si>
  <si>
    <t>Молодежная политика и оздоровление детей</t>
  </si>
  <si>
    <t>Отдых детей в каникулярное время</t>
  </si>
  <si>
    <t>4320000</t>
  </si>
  <si>
    <t>452</t>
  </si>
  <si>
    <t>4409900</t>
  </si>
  <si>
    <t>001</t>
  </si>
  <si>
    <t>0020300</t>
  </si>
  <si>
    <t>500</t>
  </si>
  <si>
    <t>0021100</t>
  </si>
  <si>
    <t>013</t>
  </si>
  <si>
    <t>4209900</t>
  </si>
  <si>
    <t>3030200</t>
  </si>
  <si>
    <t>0900200</t>
  </si>
  <si>
    <t>590 202 03015 10 0000 151</t>
  </si>
  <si>
    <t>Благоустройство</t>
  </si>
  <si>
    <t>14</t>
  </si>
  <si>
    <t>Обеспечение пожарной безопасности</t>
  </si>
  <si>
    <t xml:space="preserve">Резервные фонды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</si>
  <si>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</si>
  <si>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</si>
  <si>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Приложение №1</t>
  </si>
  <si>
    <t>Дотация  выравнивание уровня бюджетной обеспеченности из областного бюджета</t>
  </si>
  <si>
    <t>Собственные доходы</t>
  </si>
  <si>
    <t>Доходы от родительской платы</t>
  </si>
  <si>
    <t>Доходы от платных мероприятий ДК</t>
  </si>
  <si>
    <t>Прочие дотации на частичную компенсацию расходов по заработной плате до ставки 2300 руб.</t>
  </si>
  <si>
    <t>225-812</t>
  </si>
  <si>
    <t>225-813</t>
  </si>
  <si>
    <t>310-814</t>
  </si>
  <si>
    <t>98.0.7952</t>
  </si>
  <si>
    <t>98.0.7953</t>
  </si>
  <si>
    <t>98.0.7954</t>
  </si>
  <si>
    <t>95.0.7927</t>
  </si>
  <si>
    <t>Субсидии  местным бюджетам  на софинансирование расходных обязательств  на устранение третьими лицами недостатков объектов капитального строительства, обнаруженных в пределах гарантийного срока по государственным контрактам строительного подряда, заключённым для обеспечения нужд Ненецкого автономного округа</t>
  </si>
  <si>
    <t>98.0.7960</t>
  </si>
  <si>
    <t>Субсидии, предусмотренные государственной программой Ненецкого автономного округа "Государственная поддержка муниципальных образований по развитию инженерной инфраструктуры в сфере обращения с отходами производства и потребления"</t>
  </si>
  <si>
    <t>ввпап</t>
  </si>
  <si>
    <t xml:space="preserve">к решению Совета депутатов МО "Пёшский сельсовет" НАО </t>
  </si>
  <si>
    <t>от   2008 г. №-рс</t>
  </si>
  <si>
    <t>Резервный фонд  Администрации</t>
  </si>
  <si>
    <t>0700500</t>
  </si>
  <si>
    <t>Доходы получаемые в виде аренды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</si>
  <si>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Субвенция бюджетам поселений на социальную поддержку в виде ежемесячной компенсации абонентской платы за пользование квартирным телефоном лицам, постоянно проживающим в сельских поселениях НАО</t>
  </si>
  <si>
    <t>590 202 02999 10 0000 151</t>
  </si>
  <si>
    <t>182 106 01030 10 0000 110</t>
  </si>
  <si>
    <t>Субвенция бюджетам поселений  на социальную поддержку специалистов культуры, работающих и постоянно проживающих в сельских поселениях, в виде ежемесячной компенсации расходов по плате за наём, теплоснабжение, электроснабжение занимаемого жилого помещения, а также на приобретение и доставку твердого топлива для отопления жилого помещения</t>
  </si>
  <si>
    <t>/Шмоткина Д.Д./</t>
  </si>
  <si>
    <t>590 202 03024 10 0000 151</t>
  </si>
  <si>
    <t>003</t>
  </si>
  <si>
    <t xml:space="preserve">Прочие  межбюджетные   трансферты,  передаваемые
 бюджетам поселений из районного бюджета
</t>
  </si>
  <si>
    <t>590 01 05 02 01 00 0000 510</t>
  </si>
  <si>
    <t>590 01 05 02 01 00 0000 610</t>
  </si>
  <si>
    <t>000 113 01990 00 0000 130</t>
  </si>
  <si>
    <t>000 202 00000 00 0000 000</t>
  </si>
  <si>
    <t>000 202 02999 10 0000 151</t>
  </si>
  <si>
    <t xml:space="preserve"> Государственная     пошлина     за     совершение
 нотариальных действий должностными лицами органов
 местного   самоуправления,   уполномоченными    в
 соответствии с законодательными актами Российской
 Федерации на совершение нотариальных действий
</t>
  </si>
  <si>
    <t>Муниципальные программы</t>
  </si>
  <si>
    <t>Закупка товаров, работ и услуг для государственных (муниципальных) нужд</t>
  </si>
  <si>
    <t>Иные межбюджетные трансферты на поддержку мер по обеспечению сбалансированности бюджетов поселений</t>
  </si>
  <si>
    <t>Государственная программа Ненецкого автономного округа "Развитие сельского хозяйства и регулирование рынка сельскохозяйственной продукции, сырья и продовольствия в Ненецком автономном округе"</t>
  </si>
  <si>
    <t>Подпрограмма "Формирование и регулирование рынка сельскохозяйственной продукции, сырья и продовольствия"  за счет средств окружного бюджета</t>
  </si>
  <si>
    <t>Государственные программы Ненецкого автономного округа</t>
  </si>
  <si>
    <t xml:space="preserve"> Налог на имущество физических лиц
</t>
  </si>
  <si>
    <t xml:space="preserve">Земельный налог в т.ч.:  </t>
  </si>
  <si>
    <t>Муниципальная программа "Развитие физической культуры и спорта в Заполярном районе на 2014-2018 годы"</t>
  </si>
  <si>
    <t>Муниципальная программа «Защита населения и территорий от ЧС, обеспечение пожарной безопасности и безопасности на водных объектах, антитеррористическая защищенность на территории муниципального района «Заполярный район» на 2014-2020 годы»</t>
  </si>
  <si>
    <t>Муниципальная программа "Развитие транспортной инфраструктуры муниципального образования "Муниципальный район "Заполярный район" на 2012-2016 годы"</t>
  </si>
  <si>
    <t>нет пенсии</t>
  </si>
  <si>
    <t>005 111 05013 10 0000 120</t>
  </si>
  <si>
    <t>Муниципальная программа "Сохранение и развитие культуры Заполярного района на 2014-2018 годы"</t>
  </si>
  <si>
    <t xml:space="preserve">Софинансирование муниципального района в рамках подпрограммы "Формирование и регулирование рынка сельскохозяйственной продукции, сырья и продовольствия" </t>
  </si>
  <si>
    <t>Софинансирование муниципального района в рамках подпрограммы "Реализация государственной молодежной политики в Ненецком автономном округе (2014-2016 годы)"</t>
  </si>
  <si>
    <t xml:space="preserve">Софинансирование муниципального района в рамках подпрограммы "Сохранение и развитие культуры Ненецкого автономного округа"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</si>
  <si>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</si>
  <si>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Неналоговые доходы</t>
  </si>
  <si>
    <t>590 108 04020 01 0000 110</t>
  </si>
  <si>
    <t>000 100 00000 00 0000 000</t>
  </si>
  <si>
    <t>Налоги на прибыль, доходы</t>
  </si>
  <si>
    <t>000 101 00000 00 0000 000</t>
  </si>
  <si>
    <t xml:space="preserve">000 106 00000 00 0000 000 </t>
  </si>
  <si>
    <t>Налоги на имущество</t>
  </si>
  <si>
    <t>Государственная пошлина</t>
  </si>
  <si>
    <t>000 111 00000 00 0000 000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</si>
</sst>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_ ;\-#,##0\ "/>
    <numFmt numFmtId="167" formatCode="&quot;€&quot;#,##0;\-&quot;€&quot;#,##0"/>
    <numFmt numFmtId="168" formatCode="&quot;€&quot;#,##0;[Red]\-&quot;€&quot;#,##0"/>
    <numFmt numFmtId="169" formatCode="&quot;€&quot;#,##0.00;\-&quot;€&quot;#,##0.00"/>
    <numFmt numFmtId="170" formatCode="&quot;€&quot;#,##0.00;[Red]\-&quot;€&quot;#,##0.00"/>
    <numFmt numFmtId="171" formatCode="_-&quot;€&quot;* #,##0_-;\-&quot;€&quot;* #,##0_-;_-&quot;€&quot;* &quot;-&quot;_-;_-@_-"/>
    <numFmt numFmtId="172" formatCode="_-* #,##0_-;\-* #,##0_-;_-* &quot;-&quot;_-;_-@_-"/>
    <numFmt numFmtId="173" formatCode="_-&quot;€&quot;* #,##0.00_-;\-&quot;€&quot;* #,##0.00_-;_-&quot;€&quot;* &quot;-&quot;??_-;_-@_-"/>
    <numFmt numFmtId="174" formatCode="_-* #,##0.00_-;\-* #,##0.00_-;_-* &quot;-&quot;??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-FC19]d\ mmmm\ yyyy\ &quot;г.&quot;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#,##0.0_ ;\-#,##0.0\ "/>
    <numFmt numFmtId="188" formatCode="0.00000"/>
    <numFmt numFmtId="189" formatCode="0.0000"/>
    <numFmt numFmtId="190" formatCode="0.000"/>
    <numFmt numFmtId="191" formatCode="0.000000"/>
    <numFmt numFmtId="192" formatCode="0.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</numFmts>
  <fonts count="5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 Cyr"/>
      <family val="0"/>
    </font>
    <font>
      <i/>
      <sz val="10"/>
      <name val="Arial Cyr"/>
      <family val="0"/>
    </font>
    <font>
      <sz val="8"/>
      <color indexed="8"/>
      <name val="Arial Cyr"/>
      <family val="0"/>
    </font>
    <font>
      <sz val="8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i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582">
    <xf numFmtId="0" fontId="0" fillId="0" borderId="0" xfId="0" applyAlignment="1">
      <alignment/>
    </xf>
    <xf numFmtId="0" fontId="1" fillId="24" borderId="0" xfId="0" applyFont="1" applyFill="1" applyAlignment="1">
      <alignment wrapText="1"/>
    </xf>
    <xf numFmtId="49" fontId="1" fillId="24" borderId="0" xfId="0" applyNumberFormat="1" applyFont="1" applyFill="1" applyAlignment="1">
      <alignment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 horizontal="center"/>
    </xf>
    <xf numFmtId="49" fontId="0" fillId="24" borderId="0" xfId="0" applyNumberForma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49" fontId="1" fillId="24" borderId="0" xfId="0" applyNumberFormat="1" applyFont="1" applyFill="1" applyAlignment="1">
      <alignment horizontal="center" wrapText="1"/>
    </xf>
    <xf numFmtId="164" fontId="1" fillId="24" borderId="0" xfId="0" applyNumberFormat="1" applyFont="1" applyFill="1" applyAlignment="1">
      <alignment/>
    </xf>
    <xf numFmtId="49" fontId="1" fillId="24" borderId="0" xfId="0" applyNumberFormat="1" applyFont="1" applyFill="1" applyAlignment="1">
      <alignment horizontal="right"/>
    </xf>
    <xf numFmtId="0" fontId="0" fillId="24" borderId="0" xfId="0" applyFill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Alignment="1">
      <alignment horizontal="left" wrapText="1"/>
    </xf>
    <xf numFmtId="0" fontId="1" fillId="24" borderId="0" xfId="0" applyFont="1" applyFill="1" applyAlignment="1">
      <alignment horizontal="left" wrapText="1"/>
    </xf>
    <xf numFmtId="0" fontId="3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164" fontId="7" fillId="24" borderId="0" xfId="0" applyNumberFormat="1" applyFont="1" applyFill="1" applyAlignment="1">
      <alignment/>
    </xf>
    <xf numFmtId="164" fontId="9" fillId="24" borderId="0" xfId="0" applyNumberFormat="1" applyFont="1" applyFill="1" applyAlignment="1">
      <alignment/>
    </xf>
    <xf numFmtId="0" fontId="17" fillId="0" borderId="11" xfId="53" applyFont="1" applyFill="1" applyBorder="1" applyAlignment="1">
      <alignment wrapText="1"/>
      <protection/>
    </xf>
    <xf numFmtId="0" fontId="13" fillId="0" borderId="0" xfId="53" applyFont="1">
      <alignment/>
      <protection/>
    </xf>
    <xf numFmtId="0" fontId="16" fillId="0" borderId="0" xfId="53" applyFont="1" applyAlignment="1">
      <alignment horizontal="center"/>
      <protection/>
    </xf>
    <xf numFmtId="0" fontId="17" fillId="0" borderId="0" xfId="53" applyFont="1">
      <alignment/>
      <protection/>
    </xf>
    <xf numFmtId="0" fontId="17" fillId="0" borderId="0" xfId="53" applyNumberFormat="1" applyFont="1" applyAlignment="1">
      <alignment shrinkToFit="1"/>
      <protection/>
    </xf>
    <xf numFmtId="0" fontId="17" fillId="0" borderId="12" xfId="53" applyFont="1" applyBorder="1" applyAlignment="1">
      <alignment horizontal="center" vertical="top" wrapText="1"/>
      <protection/>
    </xf>
    <xf numFmtId="0" fontId="17" fillId="0" borderId="13" xfId="53" applyFont="1" applyBorder="1" applyAlignment="1">
      <alignment horizontal="center"/>
      <protection/>
    </xf>
    <xf numFmtId="0" fontId="17" fillId="0" borderId="14" xfId="53" applyFont="1" applyBorder="1">
      <alignment/>
      <protection/>
    </xf>
    <xf numFmtId="165" fontId="17" fillId="0" borderId="15" xfId="53" applyNumberFormat="1" applyFont="1" applyFill="1" applyBorder="1" applyAlignment="1">
      <alignment horizontal="center"/>
      <protection/>
    </xf>
    <xf numFmtId="0" fontId="17" fillId="0" borderId="11" xfId="53" applyFont="1" applyBorder="1">
      <alignment/>
      <protection/>
    </xf>
    <xf numFmtId="165" fontId="17" fillId="0" borderId="10" xfId="53" applyNumberFormat="1" applyFont="1" applyFill="1" applyBorder="1" applyAlignment="1">
      <alignment horizontal="center"/>
      <protection/>
    </xf>
    <xf numFmtId="165" fontId="17" fillId="0" borderId="16" xfId="53" applyNumberFormat="1" applyFont="1" applyFill="1" applyBorder="1" applyAlignment="1">
      <alignment horizontal="center"/>
      <protection/>
    </xf>
    <xf numFmtId="0" fontId="18" fillId="0" borderId="12" xfId="53" applyFont="1" applyBorder="1" applyAlignment="1">
      <alignment horizontal="center" vertical="top" wrapText="1"/>
      <protection/>
    </xf>
    <xf numFmtId="0" fontId="18" fillId="0" borderId="0" xfId="53" applyFont="1">
      <alignment/>
      <protection/>
    </xf>
    <xf numFmtId="0" fontId="18" fillId="0" borderId="13" xfId="53" applyFont="1" applyBorder="1" applyAlignment="1">
      <alignment horizontal="center"/>
      <protection/>
    </xf>
    <xf numFmtId="49" fontId="19" fillId="0" borderId="15" xfId="53" applyNumberFormat="1" applyFont="1" applyFill="1" applyBorder="1" applyAlignment="1">
      <alignment horizontal="center" wrapText="1"/>
      <protection/>
    </xf>
    <xf numFmtId="0" fontId="19" fillId="0" borderId="0" xfId="53" applyFont="1">
      <alignment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19" fillId="0" borderId="10" xfId="53" applyNumberFormat="1" applyFont="1" applyFill="1" applyBorder="1" applyAlignment="1">
      <alignment horizontal="center" wrapText="1"/>
      <protection/>
    </xf>
    <xf numFmtId="49" fontId="18" fillId="0" borderId="12" xfId="53" applyNumberFormat="1" applyFont="1" applyFill="1" applyBorder="1" applyAlignment="1">
      <alignment horizontal="center" wrapText="1"/>
      <protection/>
    </xf>
    <xf numFmtId="49" fontId="19" fillId="0" borderId="12" xfId="53" applyNumberFormat="1" applyFont="1" applyFill="1" applyBorder="1" applyAlignment="1">
      <alignment horizontal="center" wrapText="1"/>
      <protection/>
    </xf>
    <xf numFmtId="49" fontId="18" fillId="24" borderId="12" xfId="53" applyNumberFormat="1" applyFont="1" applyFill="1" applyBorder="1" applyAlignment="1">
      <alignment horizontal="center" wrapText="1"/>
      <protection/>
    </xf>
    <xf numFmtId="0" fontId="18" fillId="24" borderId="0" xfId="53" applyFont="1" applyFill="1">
      <alignment/>
      <protection/>
    </xf>
    <xf numFmtId="49" fontId="20" fillId="0" borderId="12" xfId="53" applyNumberFormat="1" applyFont="1" applyFill="1" applyBorder="1" applyAlignment="1">
      <alignment horizontal="center" wrapText="1"/>
      <protection/>
    </xf>
    <xf numFmtId="0" fontId="20" fillId="0" borderId="0" xfId="53" applyFont="1">
      <alignment/>
      <protection/>
    </xf>
    <xf numFmtId="49" fontId="19" fillId="4" borderId="12" xfId="53" applyNumberFormat="1" applyFont="1" applyFill="1" applyBorder="1" applyAlignment="1">
      <alignment horizontal="center" wrapText="1"/>
      <protection/>
    </xf>
    <xf numFmtId="0" fontId="19" fillId="4" borderId="0" xfId="53" applyFont="1" applyFill="1">
      <alignment/>
      <protection/>
    </xf>
    <xf numFmtId="49" fontId="19" fillId="24" borderId="12" xfId="53" applyNumberFormat="1" applyFont="1" applyFill="1" applyBorder="1" applyAlignment="1">
      <alignment horizontal="center" wrapText="1"/>
      <protection/>
    </xf>
    <xf numFmtId="0" fontId="19" fillId="24" borderId="0" xfId="53" applyFont="1" applyFill="1">
      <alignment/>
      <protection/>
    </xf>
    <xf numFmtId="49" fontId="19" fillId="4" borderId="10" xfId="53" applyNumberFormat="1" applyFont="1" applyFill="1" applyBorder="1" applyAlignment="1">
      <alignment horizontal="center" wrapText="1"/>
      <protection/>
    </xf>
    <xf numFmtId="49" fontId="18" fillId="4" borderId="10" xfId="53" applyNumberFormat="1" applyFont="1" applyFill="1" applyBorder="1" applyAlignment="1">
      <alignment horizontal="center" wrapText="1"/>
      <protection/>
    </xf>
    <xf numFmtId="0" fontId="18" fillId="4" borderId="0" xfId="53" applyFont="1" applyFill="1">
      <alignment/>
      <protection/>
    </xf>
    <xf numFmtId="49" fontId="18" fillId="4" borderId="12" xfId="53" applyNumberFormat="1" applyFont="1" applyFill="1" applyBorder="1" applyAlignment="1">
      <alignment horizontal="center" wrapText="1"/>
      <protection/>
    </xf>
    <xf numFmtId="165" fontId="19" fillId="4" borderId="12" xfId="53" applyNumberFormat="1" applyFont="1" applyFill="1" applyBorder="1" applyAlignment="1">
      <alignment horizontal="center" wrapText="1"/>
      <protection/>
    </xf>
    <xf numFmtId="165" fontId="19" fillId="24" borderId="12" xfId="53" applyNumberFormat="1" applyFont="1" applyFill="1" applyBorder="1" applyAlignment="1">
      <alignment horizontal="center" wrapText="1"/>
      <protection/>
    </xf>
    <xf numFmtId="0" fontId="16" fillId="0" borderId="0" xfId="53" applyNumberFormat="1" applyFont="1" applyAlignment="1">
      <alignment horizontal="center" shrinkToFit="1"/>
      <protection/>
    </xf>
    <xf numFmtId="0" fontId="17" fillId="0" borderId="17" xfId="53" applyFont="1" applyBorder="1">
      <alignment/>
      <protection/>
    </xf>
    <xf numFmtId="0" fontId="17" fillId="0" borderId="18" xfId="53" applyFont="1" applyBorder="1">
      <alignment/>
      <protection/>
    </xf>
    <xf numFmtId="0" fontId="21" fillId="25" borderId="11" xfId="53" applyFont="1" applyFill="1" applyBorder="1">
      <alignment/>
      <protection/>
    </xf>
    <xf numFmtId="0" fontId="21" fillId="25" borderId="0" xfId="53" applyFont="1" applyFill="1">
      <alignment/>
      <protection/>
    </xf>
    <xf numFmtId="0" fontId="21" fillId="26" borderId="11" xfId="53" applyFont="1" applyFill="1" applyBorder="1">
      <alignment/>
      <protection/>
    </xf>
    <xf numFmtId="0" fontId="21" fillId="26" borderId="0" xfId="53" applyFont="1" applyFill="1">
      <alignment/>
      <protection/>
    </xf>
    <xf numFmtId="0" fontId="21" fillId="0" borderId="11" xfId="53" applyFont="1" applyBorder="1">
      <alignment/>
      <protection/>
    </xf>
    <xf numFmtId="0" fontId="21" fillId="0" borderId="0" xfId="53" applyFont="1">
      <alignment/>
      <protection/>
    </xf>
    <xf numFmtId="0" fontId="21" fillId="0" borderId="11" xfId="53" applyFont="1" applyBorder="1">
      <alignment/>
      <protection/>
    </xf>
    <xf numFmtId="0" fontId="21" fillId="0" borderId="0" xfId="53" applyFont="1">
      <alignment/>
      <protection/>
    </xf>
    <xf numFmtId="0" fontId="21" fillId="24" borderId="11" xfId="53" applyFont="1" applyFill="1" applyBorder="1">
      <alignment/>
      <protection/>
    </xf>
    <xf numFmtId="0" fontId="21" fillId="24" borderId="0" xfId="53" applyFont="1" applyFill="1">
      <alignment/>
      <protection/>
    </xf>
    <xf numFmtId="0" fontId="17" fillId="24" borderId="11" xfId="53" applyFont="1" applyFill="1" applyBorder="1">
      <alignment/>
      <protection/>
    </xf>
    <xf numFmtId="0" fontId="17" fillId="24" borderId="0" xfId="53" applyFont="1" applyFill="1">
      <alignment/>
      <protection/>
    </xf>
    <xf numFmtId="0" fontId="17" fillId="0" borderId="19" xfId="53" applyFont="1" applyBorder="1">
      <alignment/>
      <protection/>
    </xf>
    <xf numFmtId="0" fontId="17" fillId="0" borderId="0" xfId="53" applyFont="1" applyAlignment="1">
      <alignment horizontal="right"/>
      <protection/>
    </xf>
    <xf numFmtId="0" fontId="23" fillId="0" borderId="0" xfId="53" applyFont="1">
      <alignment/>
      <protection/>
    </xf>
    <xf numFmtId="0" fontId="16" fillId="0" borderId="0" xfId="53" applyFont="1">
      <alignment/>
      <protection/>
    </xf>
    <xf numFmtId="0" fontId="1" fillId="24" borderId="2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/>
    </xf>
    <xf numFmtId="164" fontId="25" fillId="24" borderId="1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wrapText="1"/>
    </xf>
    <xf numFmtId="49" fontId="27" fillId="24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9" fillId="24" borderId="0" xfId="0" applyFont="1" applyFill="1" applyAlignment="1">
      <alignment horizontal="right" wrapText="1"/>
    </xf>
    <xf numFmtId="0" fontId="28" fillId="24" borderId="0" xfId="0" applyFont="1" applyFill="1" applyAlignment="1">
      <alignment wrapText="1"/>
    </xf>
    <xf numFmtId="49" fontId="28" fillId="24" borderId="0" xfId="0" applyNumberFormat="1" applyFont="1" applyFill="1" applyAlignment="1">
      <alignment/>
    </xf>
    <xf numFmtId="0" fontId="28" fillId="24" borderId="10" xfId="0" applyFont="1" applyFill="1" applyBorder="1" applyAlignment="1">
      <alignment wrapText="1"/>
    </xf>
    <xf numFmtId="49" fontId="28" fillId="24" borderId="10" xfId="0" applyNumberFormat="1" applyFont="1" applyFill="1" applyBorder="1" applyAlignment="1">
      <alignment/>
    </xf>
    <xf numFmtId="0" fontId="33" fillId="24" borderId="0" xfId="0" applyFont="1" applyFill="1" applyAlignment="1">
      <alignment horizontal="center" wrapText="1"/>
    </xf>
    <xf numFmtId="0" fontId="25" fillId="24" borderId="10" xfId="0" applyFont="1" applyFill="1" applyBorder="1" applyAlignment="1">
      <alignment wrapText="1"/>
    </xf>
    <xf numFmtId="164" fontId="27" fillId="26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164" fontId="3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10" xfId="0" applyFont="1" applyFill="1" applyBorder="1" applyAlignment="1">
      <alignment wrapText="1"/>
    </xf>
    <xf numFmtId="164" fontId="27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5" fillId="0" borderId="21" xfId="54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49" fontId="25" fillId="24" borderId="10" xfId="54" applyNumberFormat="1" applyFont="1" applyFill="1" applyBorder="1" applyAlignment="1">
      <alignment horizontal="left" wrapText="1"/>
      <protection/>
    </xf>
    <xf numFmtId="0" fontId="0" fillId="24" borderId="22" xfId="0" applyFont="1" applyFill="1" applyBorder="1" applyAlignment="1">
      <alignment horizontal="left" wrapText="1"/>
    </xf>
    <xf numFmtId="0" fontId="0" fillId="24" borderId="23" xfId="0" applyFont="1" applyFill="1" applyBorder="1" applyAlignment="1">
      <alignment horizontal="left" wrapText="1"/>
    </xf>
    <xf numFmtId="0" fontId="0" fillId="24" borderId="24" xfId="0" applyFont="1" applyFill="1" applyBorder="1" applyAlignment="1">
      <alignment horizontal="left" wrapText="1"/>
    </xf>
    <xf numFmtId="0" fontId="0" fillId="24" borderId="25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horizontal="left" wrapText="1"/>
    </xf>
    <xf numFmtId="0" fontId="8" fillId="24" borderId="20" xfId="0" applyFont="1" applyFill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center" wrapText="1"/>
    </xf>
    <xf numFmtId="49" fontId="31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25" fillId="0" borderId="10" xfId="0" applyNumberFormat="1" applyFont="1" applyFill="1" applyBorder="1" applyAlignment="1">
      <alignment/>
    </xf>
    <xf numFmtId="164" fontId="26" fillId="0" borderId="10" xfId="0" applyNumberFormat="1" applyFont="1" applyFill="1" applyBorder="1" applyAlignment="1">
      <alignment/>
    </xf>
    <xf numFmtId="164" fontId="27" fillId="0" borderId="10" xfId="0" applyNumberFormat="1" applyFont="1" applyFill="1" applyBorder="1" applyAlignment="1">
      <alignment horizontal="right"/>
    </xf>
    <xf numFmtId="0" fontId="25" fillId="24" borderId="0" xfId="0" applyFont="1" applyFill="1" applyAlignment="1">
      <alignment horizontal="right" wrapText="1"/>
    </xf>
    <xf numFmtId="0" fontId="25" fillId="24" borderId="10" xfId="0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textRotation="90"/>
    </xf>
    <xf numFmtId="49" fontId="25" fillId="24" borderId="10" xfId="0" applyNumberFormat="1" applyFont="1" applyFill="1" applyBorder="1" applyAlignment="1">
      <alignment horizontal="center" vertical="center" wrapText="1"/>
    </xf>
    <xf numFmtId="164" fontId="27" fillId="24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textRotation="90"/>
    </xf>
    <xf numFmtId="49" fontId="25" fillId="0" borderId="10" xfId="0" applyNumberFormat="1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wrapText="1"/>
    </xf>
    <xf numFmtId="0" fontId="1" fillId="24" borderId="23" xfId="0" applyFont="1" applyFill="1" applyBorder="1" applyAlignment="1">
      <alignment horizontal="left" wrapText="1"/>
    </xf>
    <xf numFmtId="0" fontId="0" fillId="24" borderId="23" xfId="0" applyFont="1" applyFill="1" applyBorder="1" applyAlignment="1">
      <alignment horizontal="left" vertical="center" wrapText="1"/>
    </xf>
    <xf numFmtId="0" fontId="25" fillId="27" borderId="10" xfId="54" applyFont="1" applyFill="1" applyBorder="1" applyAlignment="1">
      <alignment horizontal="left" wrapText="1"/>
      <protection/>
    </xf>
    <xf numFmtId="0" fontId="3" fillId="24" borderId="26" xfId="0" applyFont="1" applyFill="1" applyBorder="1" applyAlignment="1">
      <alignment wrapText="1"/>
    </xf>
    <xf numFmtId="0" fontId="0" fillId="24" borderId="26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29" fillId="24" borderId="0" xfId="0" applyNumberFormat="1" applyFont="1" applyFill="1" applyAlignment="1">
      <alignment horizontal="right" wrapText="1"/>
    </xf>
    <xf numFmtId="0" fontId="29" fillId="0" borderId="0" xfId="0" applyFont="1" applyAlignment="1">
      <alignment horizontal="right"/>
    </xf>
    <xf numFmtId="0" fontId="25" fillId="0" borderId="0" xfId="53" applyFont="1" applyBorder="1" applyAlignment="1">
      <alignment horizontal="right"/>
      <protection/>
    </xf>
    <xf numFmtId="0" fontId="25" fillId="0" borderId="10" xfId="54" applyFont="1" applyFill="1" applyBorder="1" applyAlignment="1">
      <alignment horizontal="left" wrapText="1"/>
      <protection/>
    </xf>
    <xf numFmtId="0" fontId="25" fillId="0" borderId="10" xfId="54" applyFont="1" applyFill="1" applyBorder="1" applyAlignment="1">
      <alignment horizontal="left" vertical="center" wrapText="1"/>
      <protection/>
    </xf>
    <xf numFmtId="164" fontId="25" fillId="26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0" fontId="1" fillId="26" borderId="0" xfId="0" applyFont="1" applyFill="1" applyAlignment="1">
      <alignment/>
    </xf>
    <xf numFmtId="164" fontId="1" fillId="26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164" fontId="27" fillId="0" borderId="10" xfId="0" applyNumberFormat="1" applyFont="1" applyFill="1" applyBorder="1" applyAlignment="1">
      <alignment/>
    </xf>
    <xf numFmtId="0" fontId="25" fillId="22" borderId="10" xfId="0" applyFont="1" applyFill="1" applyBorder="1" applyAlignment="1">
      <alignment wrapText="1"/>
    </xf>
    <xf numFmtId="0" fontId="26" fillId="22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center" wrapText="1"/>
    </xf>
    <xf numFmtId="49" fontId="31" fillId="22" borderId="10" xfId="0" applyNumberFormat="1" applyFont="1" applyFill="1" applyBorder="1" applyAlignment="1">
      <alignment horizontal="center"/>
    </xf>
    <xf numFmtId="0" fontId="28" fillId="22" borderId="10" xfId="0" applyFont="1" applyFill="1" applyBorder="1" applyAlignment="1">
      <alignment horizontal="center" wrapText="1"/>
    </xf>
    <xf numFmtId="49" fontId="28" fillId="22" borderId="10" xfId="0" applyNumberFormat="1" applyFont="1" applyFill="1" applyBorder="1" applyAlignment="1">
      <alignment horizontal="center"/>
    </xf>
    <xf numFmtId="0" fontId="25" fillId="22" borderId="10" xfId="0" applyFont="1" applyFill="1" applyBorder="1" applyAlignment="1">
      <alignment wrapText="1"/>
    </xf>
    <xf numFmtId="0" fontId="28" fillId="22" borderId="10" xfId="0" applyFont="1" applyFill="1" applyBorder="1" applyAlignment="1">
      <alignment horizontal="center" wrapText="1"/>
    </xf>
    <xf numFmtId="49" fontId="28" fillId="22" borderId="10" xfId="0" applyNumberFormat="1" applyFont="1" applyFill="1" applyBorder="1" applyAlignment="1">
      <alignment horizontal="center"/>
    </xf>
    <xf numFmtId="0" fontId="25" fillId="22" borderId="10" xfId="0" applyFont="1" applyFill="1" applyBorder="1" applyAlignment="1">
      <alignment/>
    </xf>
    <xf numFmtId="0" fontId="25" fillId="22" borderId="21" xfId="54" applyFont="1" applyFill="1" applyBorder="1" applyAlignment="1">
      <alignment horizontal="left" vertical="center" wrapText="1"/>
      <protection/>
    </xf>
    <xf numFmtId="0" fontId="25" fillId="22" borderId="21" xfId="55" applyFont="1" applyFill="1" applyBorder="1" applyAlignment="1">
      <alignment wrapText="1"/>
      <protection/>
    </xf>
    <xf numFmtId="0" fontId="25" fillId="22" borderId="27" xfId="55" applyFont="1" applyFill="1" applyBorder="1" applyAlignment="1">
      <alignment wrapText="1"/>
      <protection/>
    </xf>
    <xf numFmtId="0" fontId="25" fillId="22" borderId="10" xfId="55" applyFont="1" applyFill="1" applyBorder="1" applyAlignment="1">
      <alignment wrapText="1"/>
      <protection/>
    </xf>
    <xf numFmtId="0" fontId="25" fillId="22" borderId="0" xfId="0" applyFont="1" applyFill="1" applyBorder="1" applyAlignment="1">
      <alignment wrapText="1"/>
    </xf>
    <xf numFmtId="0" fontId="25" fillId="22" borderId="10" xfId="0" applyFont="1" applyFill="1" applyBorder="1" applyAlignment="1">
      <alignment horizontal="left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8" fillId="26" borderId="10" xfId="0" applyNumberFormat="1" applyFont="1" applyFill="1" applyBorder="1" applyAlignment="1">
      <alignment horizontal="center"/>
    </xf>
    <xf numFmtId="49" fontId="25" fillId="26" borderId="10" xfId="0" applyNumberFormat="1" applyFont="1" applyFill="1" applyBorder="1" applyAlignment="1">
      <alignment horizontal="center"/>
    </xf>
    <xf numFmtId="0" fontId="25" fillId="26" borderId="10" xfId="0" applyFont="1" applyFill="1" applyBorder="1" applyAlignment="1">
      <alignment horizontal="left" wrapText="1"/>
    </xf>
    <xf numFmtId="49" fontId="27" fillId="26" borderId="10" xfId="0" applyNumberFormat="1" applyFont="1" applyFill="1" applyBorder="1" applyAlignment="1">
      <alignment horizontal="center"/>
    </xf>
    <xf numFmtId="49" fontId="31" fillId="26" borderId="10" xfId="0" applyNumberFormat="1" applyFont="1" applyFill="1" applyBorder="1" applyAlignment="1">
      <alignment horizontal="center"/>
    </xf>
    <xf numFmtId="0" fontId="0" fillId="26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  <xf numFmtId="49" fontId="28" fillId="26" borderId="10" xfId="0" applyNumberFormat="1" applyFont="1" applyFill="1" applyBorder="1" applyAlignment="1">
      <alignment horizontal="center"/>
    </xf>
    <xf numFmtId="0" fontId="25" fillId="0" borderId="28" xfId="55" applyFont="1" applyFill="1" applyBorder="1" applyAlignment="1">
      <alignment wrapText="1"/>
      <protection/>
    </xf>
    <xf numFmtId="0" fontId="25" fillId="0" borderId="21" xfId="55" applyFont="1" applyFill="1" applyBorder="1" applyAlignment="1">
      <alignment wrapText="1"/>
      <protection/>
    </xf>
    <xf numFmtId="0" fontId="0" fillId="24" borderId="29" xfId="0" applyFill="1" applyBorder="1" applyAlignment="1">
      <alignment horizontal="center" wrapText="1"/>
    </xf>
    <xf numFmtId="49" fontId="25" fillId="24" borderId="29" xfId="0" applyNumberFormat="1" applyFont="1" applyFill="1" applyBorder="1" applyAlignment="1">
      <alignment horizontal="center"/>
    </xf>
    <xf numFmtId="0" fontId="25" fillId="24" borderId="29" xfId="0" applyFont="1" applyFill="1" applyBorder="1" applyAlignment="1">
      <alignment horizontal="center" wrapText="1"/>
    </xf>
    <xf numFmtId="0" fontId="25" fillId="24" borderId="29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0" fontId="25" fillId="24" borderId="29" xfId="0" applyFont="1" applyFill="1" applyBorder="1" applyAlignment="1">
      <alignment horizontal="left" wrapText="1"/>
    </xf>
    <xf numFmtId="164" fontId="25" fillId="24" borderId="29" xfId="0" applyNumberFormat="1" applyFont="1" applyFill="1" applyBorder="1" applyAlignment="1">
      <alignment horizontal="center"/>
    </xf>
    <xf numFmtId="0" fontId="0" fillId="24" borderId="30" xfId="0" applyFont="1" applyFill="1" applyBorder="1" applyAlignment="1">
      <alignment horizontal="left" wrapText="1"/>
    </xf>
    <xf numFmtId="49" fontId="25" fillId="24" borderId="31" xfId="0" applyNumberFormat="1" applyFont="1" applyFill="1" applyBorder="1" applyAlignment="1">
      <alignment horizontal="center"/>
    </xf>
    <xf numFmtId="0" fontId="25" fillId="24" borderId="30" xfId="0" applyFont="1" applyFill="1" applyBorder="1" applyAlignment="1">
      <alignment horizontal="left" wrapText="1"/>
    </xf>
    <xf numFmtId="164" fontId="25" fillId="24" borderId="31" xfId="0" applyNumberFormat="1" applyFont="1" applyFill="1" applyBorder="1" applyAlignment="1">
      <alignment horizontal="center"/>
    </xf>
    <xf numFmtId="0" fontId="0" fillId="24" borderId="32" xfId="0" applyFont="1" applyFill="1" applyBorder="1" applyAlignment="1">
      <alignment horizontal="left" wrapText="1"/>
    </xf>
    <xf numFmtId="49" fontId="25" fillId="24" borderId="32" xfId="0" applyNumberFormat="1" applyFont="1" applyFill="1" applyBorder="1" applyAlignment="1">
      <alignment horizontal="center"/>
    </xf>
    <xf numFmtId="0" fontId="25" fillId="24" borderId="32" xfId="0" applyFont="1" applyFill="1" applyBorder="1" applyAlignment="1">
      <alignment horizontal="left" wrapText="1"/>
    </xf>
    <xf numFmtId="164" fontId="25" fillId="24" borderId="32" xfId="0" applyNumberFormat="1" applyFont="1" applyFill="1" applyBorder="1" applyAlignment="1">
      <alignment horizontal="center"/>
    </xf>
    <xf numFmtId="0" fontId="0" fillId="24" borderId="29" xfId="0" applyFont="1" applyFill="1" applyBorder="1" applyAlignment="1">
      <alignment horizontal="left" wrapText="1"/>
    </xf>
    <xf numFmtId="0" fontId="8" fillId="24" borderId="10" xfId="0" applyFont="1" applyFill="1" applyBorder="1" applyAlignment="1">
      <alignment horizontal="left" wrapText="1"/>
    </xf>
    <xf numFmtId="49" fontId="53" fillId="24" borderId="10" xfId="0" applyNumberFormat="1" applyFont="1" applyFill="1" applyBorder="1" applyAlignment="1">
      <alignment horizontal="center"/>
    </xf>
    <xf numFmtId="0" fontId="53" fillId="24" borderId="10" xfId="0" applyFont="1" applyFill="1" applyBorder="1" applyAlignment="1">
      <alignment horizontal="left" wrapText="1"/>
    </xf>
    <xf numFmtId="164" fontId="53" fillId="24" borderId="32" xfId="0" applyNumberFormat="1" applyFont="1" applyFill="1" applyBorder="1" applyAlignment="1">
      <alignment horizontal="center"/>
    </xf>
    <xf numFmtId="0" fontId="25" fillId="24" borderId="33" xfId="0" applyFont="1" applyFill="1" applyBorder="1" applyAlignment="1">
      <alignment horizontal="left" wrapText="1"/>
    </xf>
    <xf numFmtId="0" fontId="0" fillId="24" borderId="34" xfId="0" applyFont="1" applyFill="1" applyBorder="1" applyAlignment="1">
      <alignment horizontal="left" wrapText="1"/>
    </xf>
    <xf numFmtId="49" fontId="25" fillId="24" borderId="35" xfId="0" applyNumberFormat="1" applyFont="1" applyFill="1" applyBorder="1" applyAlignment="1">
      <alignment horizontal="center"/>
    </xf>
    <xf numFmtId="0" fontId="0" fillId="24" borderId="36" xfId="0" applyFont="1" applyFill="1" applyBorder="1" applyAlignment="1">
      <alignment horizontal="left" wrapText="1"/>
    </xf>
    <xf numFmtId="49" fontId="25" fillId="24" borderId="37" xfId="0" applyNumberFormat="1" applyFont="1" applyFill="1" applyBorder="1" applyAlignment="1">
      <alignment horizontal="center"/>
    </xf>
    <xf numFmtId="0" fontId="25" fillId="24" borderId="36" xfId="0" applyFont="1" applyFill="1" applyBorder="1" applyAlignment="1">
      <alignment horizontal="left" wrapText="1"/>
    </xf>
    <xf numFmtId="49" fontId="25" fillId="24" borderId="38" xfId="0" applyNumberFormat="1" applyFont="1" applyFill="1" applyBorder="1" applyAlignment="1">
      <alignment horizontal="center"/>
    </xf>
    <xf numFmtId="0" fontId="25" fillId="24" borderId="39" xfId="0" applyFont="1" applyFill="1" applyBorder="1" applyAlignment="1">
      <alignment horizontal="left" wrapText="1"/>
    </xf>
    <xf numFmtId="164" fontId="25" fillId="24" borderId="35" xfId="0" applyNumberFormat="1" applyFont="1" applyFill="1" applyBorder="1" applyAlignment="1">
      <alignment horizontal="center"/>
    </xf>
    <xf numFmtId="43" fontId="22" fillId="26" borderId="40" xfId="65" applyFont="1" applyFill="1" applyBorder="1" applyAlignment="1">
      <alignment horizontal="center" shrinkToFit="1"/>
    </xf>
    <xf numFmtId="49" fontId="17" fillId="0" borderId="0" xfId="53" applyNumberFormat="1" applyFont="1" applyFill="1" applyBorder="1" applyAlignment="1">
      <alignment horizontal="center"/>
      <protection/>
    </xf>
    <xf numFmtId="0" fontId="17" fillId="0" borderId="0" xfId="53" applyFont="1" applyFill="1" applyBorder="1">
      <alignment/>
      <protection/>
    </xf>
    <xf numFmtId="186" fontId="15" fillId="0" borderId="10" xfId="65" applyNumberFormat="1" applyFont="1" applyFill="1" applyBorder="1" applyAlignment="1">
      <alignment horizontal="center" shrinkToFit="1"/>
    </xf>
    <xf numFmtId="2" fontId="17" fillId="0" borderId="0" xfId="53" applyNumberFormat="1" applyFont="1" applyFill="1" applyBorder="1" applyAlignment="1">
      <alignment horizontal="center"/>
      <protection/>
    </xf>
    <xf numFmtId="0" fontId="26" fillId="0" borderId="10" xfId="53" applyFont="1" applyFill="1" applyBorder="1">
      <alignment/>
      <protection/>
    </xf>
    <xf numFmtId="49" fontId="26" fillId="0" borderId="20" xfId="53" applyNumberFormat="1" applyFont="1" applyFill="1" applyBorder="1" applyAlignment="1">
      <alignment horizontal="center"/>
      <protection/>
    </xf>
    <xf numFmtId="49" fontId="26" fillId="0" borderId="12" xfId="53" applyNumberFormat="1" applyFont="1" applyFill="1" applyBorder="1" applyAlignment="1">
      <alignment horizontal="center"/>
      <protection/>
    </xf>
    <xf numFmtId="49" fontId="26" fillId="0" borderId="40" xfId="53" applyNumberFormat="1" applyFont="1" applyFill="1" applyBorder="1" applyAlignment="1">
      <alignment horizontal="center"/>
      <protection/>
    </xf>
    <xf numFmtId="0" fontId="22" fillId="26" borderId="12" xfId="65" applyNumberFormat="1" applyFont="1" applyFill="1" applyBorder="1" applyAlignment="1">
      <alignment horizontal="center" shrinkToFit="1"/>
    </xf>
    <xf numFmtId="0" fontId="22" fillId="26" borderId="40" xfId="65" applyNumberFormat="1" applyFont="1" applyFill="1" applyBorder="1" applyAlignment="1">
      <alignment horizontal="center" shrinkToFit="1"/>
    </xf>
    <xf numFmtId="43" fontId="22" fillId="26" borderId="20" xfId="65" applyFont="1" applyFill="1" applyBorder="1" applyAlignment="1">
      <alignment horizontal="center" shrinkToFit="1"/>
    </xf>
    <xf numFmtId="43" fontId="22" fillId="26" borderId="12" xfId="65" applyFont="1" applyFill="1" applyBorder="1" applyAlignment="1">
      <alignment horizontal="center" shrinkToFit="1"/>
    </xf>
    <xf numFmtId="49" fontId="15" fillId="0" borderId="10" xfId="53" applyNumberFormat="1" applyFont="1" applyFill="1" applyBorder="1" applyAlignment="1">
      <alignment horizontal="center"/>
      <protection/>
    </xf>
    <xf numFmtId="186" fontId="22" fillId="26" borderId="20" xfId="65" applyNumberFormat="1" applyFont="1" applyFill="1" applyBorder="1" applyAlignment="1">
      <alignment horizontal="center" shrinkToFit="1"/>
    </xf>
    <xf numFmtId="186" fontId="22" fillId="26" borderId="12" xfId="65" applyNumberFormat="1" applyFont="1" applyFill="1" applyBorder="1" applyAlignment="1">
      <alignment horizontal="center" shrinkToFit="1"/>
    </xf>
    <xf numFmtId="186" fontId="22" fillId="26" borderId="40" xfId="65" applyNumberFormat="1" applyFont="1" applyFill="1" applyBorder="1" applyAlignment="1">
      <alignment horizontal="center" shrinkToFit="1"/>
    </xf>
    <xf numFmtId="186" fontId="15" fillId="0" borderId="40" xfId="65" applyNumberFormat="1" applyFont="1" applyFill="1" applyBorder="1" applyAlignment="1">
      <alignment horizontal="center" shrinkToFit="1"/>
    </xf>
    <xf numFmtId="0" fontId="22" fillId="26" borderId="20" xfId="65" applyNumberFormat="1" applyFont="1" applyFill="1" applyBorder="1" applyAlignment="1">
      <alignment horizontal="center" shrinkToFit="1"/>
    </xf>
    <xf numFmtId="186" fontId="15" fillId="0" borderId="12" xfId="65" applyNumberFormat="1" applyFont="1" applyFill="1" applyBorder="1" applyAlignment="1">
      <alignment horizontal="center" shrinkToFit="1"/>
    </xf>
    <xf numFmtId="43" fontId="15" fillId="0" borderId="20" xfId="65" applyFont="1" applyFill="1" applyBorder="1" applyAlignment="1">
      <alignment horizontal="center" shrinkToFit="1"/>
    </xf>
    <xf numFmtId="43" fontId="15" fillId="0" borderId="12" xfId="65" applyFont="1" applyFill="1" applyBorder="1" applyAlignment="1">
      <alignment horizontal="center" shrinkToFit="1"/>
    </xf>
    <xf numFmtId="43" fontId="15" fillId="0" borderId="40" xfId="65" applyFont="1" applyFill="1" applyBorder="1" applyAlignment="1">
      <alignment horizontal="center" shrinkToFit="1"/>
    </xf>
    <xf numFmtId="186" fontId="15" fillId="0" borderId="20" xfId="65" applyNumberFormat="1" applyFont="1" applyFill="1" applyBorder="1" applyAlignment="1">
      <alignment horizontal="center" shrinkToFit="1"/>
    </xf>
    <xf numFmtId="43" fontId="15" fillId="0" borderId="10" xfId="65" applyFont="1" applyFill="1" applyBorder="1" applyAlignment="1">
      <alignment horizontal="center" shrinkToFit="1"/>
    </xf>
    <xf numFmtId="0" fontId="21" fillId="0" borderId="0" xfId="53" applyFont="1">
      <alignment/>
      <protection/>
    </xf>
    <xf numFmtId="0" fontId="25" fillId="0" borderId="10" xfId="53" applyFont="1" applyBorder="1" applyAlignment="1">
      <alignment horizontal="center" vertical="center" wrapText="1"/>
      <protection/>
    </xf>
    <xf numFmtId="43" fontId="22" fillId="0" borderId="10" xfId="65" applyFont="1" applyFill="1" applyBorder="1" applyAlignment="1">
      <alignment horizontal="center" shrinkToFit="1"/>
    </xf>
    <xf numFmtId="164" fontId="25" fillId="0" borderId="10" xfId="53" applyNumberFormat="1" applyFont="1" applyFill="1" applyBorder="1" applyAlignment="1">
      <alignment horizontal="center" shrinkToFit="1"/>
      <protection/>
    </xf>
    <xf numFmtId="164" fontId="26" fillId="0" borderId="10" xfId="53" applyNumberFormat="1" applyFont="1" applyFill="1" applyBorder="1" applyAlignment="1">
      <alignment horizontal="center" shrinkToFit="1"/>
      <protection/>
    </xf>
    <xf numFmtId="2" fontId="16" fillId="0" borderId="0" xfId="53" applyNumberFormat="1" applyFont="1" applyAlignment="1">
      <alignment/>
      <protection/>
    </xf>
    <xf numFmtId="0" fontId="16" fillId="0" borderId="0" xfId="53" applyFont="1" applyAlignment="1">
      <alignment/>
      <protection/>
    </xf>
    <xf numFmtId="49" fontId="25" fillId="0" borderId="10" xfId="53" applyNumberFormat="1" applyFont="1" applyFill="1" applyBorder="1" applyAlignment="1">
      <alignment horizontal="center"/>
      <protection/>
    </xf>
    <xf numFmtId="2" fontId="23" fillId="0" borderId="0" xfId="53" applyNumberFormat="1" applyFont="1">
      <alignment/>
      <protection/>
    </xf>
    <xf numFmtId="0" fontId="23" fillId="0" borderId="0" xfId="53" applyFont="1">
      <alignment/>
      <protection/>
    </xf>
    <xf numFmtId="0" fontId="25" fillId="0" borderId="10" xfId="53" applyFont="1" applyFill="1" applyBorder="1">
      <alignment/>
      <protection/>
    </xf>
    <xf numFmtId="49" fontId="33" fillId="24" borderId="0" xfId="0" applyNumberFormat="1" applyFont="1" applyFill="1" applyAlignment="1">
      <alignment horizontal="center" wrapText="1"/>
    </xf>
    <xf numFmtId="0" fontId="33" fillId="0" borderId="0" xfId="0" applyFont="1" applyAlignment="1">
      <alignment wrapText="1"/>
    </xf>
    <xf numFmtId="1" fontId="25" fillId="0" borderId="10" xfId="0" applyNumberFormat="1" applyFont="1" applyFill="1" applyBorder="1" applyAlignment="1">
      <alignment horizontal="center"/>
    </xf>
    <xf numFmtId="164" fontId="25" fillId="24" borderId="10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 wrapText="1"/>
    </xf>
    <xf numFmtId="0" fontId="25" fillId="24" borderId="3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" fontId="26" fillId="0" borderId="10" xfId="0" applyNumberFormat="1" applyFont="1" applyFill="1" applyBorder="1" applyAlignment="1">
      <alignment horizontal="center"/>
    </xf>
    <xf numFmtId="164" fontId="26" fillId="24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right" vertical="center" wrapText="1"/>
    </xf>
    <xf numFmtId="164" fontId="26" fillId="0" borderId="10" xfId="0" applyNumberFormat="1" applyFont="1" applyFill="1" applyBorder="1" applyAlignment="1">
      <alignment horizontal="right"/>
    </xf>
    <xf numFmtId="164" fontId="25" fillId="0" borderId="10" xfId="0" applyNumberFormat="1" applyFont="1" applyFill="1" applyBorder="1" applyAlignment="1">
      <alignment horizontal="right"/>
    </xf>
    <xf numFmtId="0" fontId="2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0" xfId="0" applyFill="1" applyAlignment="1">
      <alignment horizontal="left" wrapText="1"/>
    </xf>
    <xf numFmtId="0" fontId="4" fillId="24" borderId="20" xfId="0" applyFont="1" applyFill="1" applyBorder="1" applyAlignment="1">
      <alignment horizontal="left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1" fillId="24" borderId="0" xfId="0" applyNumberFormat="1" applyFont="1" applyFill="1" applyAlignment="1">
      <alignment horizontal="center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 horizontal="right" wrapText="1"/>
    </xf>
    <xf numFmtId="0" fontId="0" fillId="24" borderId="0" xfId="0" applyFill="1" applyAlignment="1">
      <alignment horizontal="right" wrapText="1"/>
    </xf>
    <xf numFmtId="0" fontId="29" fillId="24" borderId="0" xfId="0" applyFont="1" applyFill="1" applyAlignment="1">
      <alignment horizontal="right" wrapText="1"/>
    </xf>
    <xf numFmtId="0" fontId="29" fillId="0" borderId="0" xfId="0" applyFont="1" applyAlignment="1">
      <alignment horizontal="right"/>
    </xf>
    <xf numFmtId="0" fontId="33" fillId="24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49" fontId="0" fillId="24" borderId="0" xfId="0" applyNumberFormat="1" applyFill="1" applyAlignment="1">
      <alignment horizontal="center"/>
    </xf>
    <xf numFmtId="49" fontId="28" fillId="24" borderId="0" xfId="0" applyNumberFormat="1" applyFont="1" applyFill="1" applyAlignment="1">
      <alignment horizontal="right"/>
    </xf>
    <xf numFmtId="49" fontId="29" fillId="24" borderId="0" xfId="0" applyNumberFormat="1" applyFont="1" applyFill="1" applyAlignment="1">
      <alignment horizontal="right"/>
    </xf>
    <xf numFmtId="49" fontId="29" fillId="24" borderId="0" xfId="0" applyNumberFormat="1" applyFont="1" applyFill="1" applyAlignment="1">
      <alignment horizontal="right" wrapText="1"/>
    </xf>
    <xf numFmtId="2" fontId="0" fillId="24" borderId="0" xfId="0" applyNumberFormat="1" applyFill="1" applyAlignment="1">
      <alignment horizontal="center"/>
    </xf>
    <xf numFmtId="0" fontId="4" fillId="24" borderId="10" xfId="0" applyFont="1" applyFill="1" applyBorder="1" applyAlignment="1">
      <alignment horizontal="left" wrapText="1"/>
    </xf>
    <xf numFmtId="49" fontId="25" fillId="24" borderId="29" xfId="0" applyNumberFormat="1" applyFont="1" applyFill="1" applyBorder="1" applyAlignment="1">
      <alignment horizontal="center" vertical="center" wrapText="1"/>
    </xf>
    <xf numFmtId="49" fontId="25" fillId="24" borderId="32" xfId="0" applyNumberFormat="1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49" fontId="17" fillId="0" borderId="0" xfId="53" applyNumberFormat="1" applyFont="1" applyBorder="1" applyAlignment="1">
      <alignment horizontal="center"/>
      <protection/>
    </xf>
    <xf numFmtId="0" fontId="17" fillId="0" borderId="0" xfId="53" applyFont="1" applyBorder="1">
      <alignment/>
      <protection/>
    </xf>
    <xf numFmtId="164" fontId="26" fillId="0" borderId="10" xfId="53" applyNumberFormat="1" applyFont="1" applyFill="1" applyBorder="1" applyAlignment="1">
      <alignment horizontal="center"/>
      <protection/>
    </xf>
    <xf numFmtId="164" fontId="13" fillId="0" borderId="10" xfId="53" applyNumberFormat="1" applyFont="1" applyFill="1" applyBorder="1" applyAlignment="1">
      <alignment horizontal="center" shrinkToFit="1"/>
      <protection/>
    </xf>
    <xf numFmtId="164" fontId="24" fillId="0" borderId="10" xfId="53" applyNumberFormat="1" applyFont="1" applyFill="1" applyBorder="1" applyAlignment="1">
      <alignment horizontal="center" shrinkToFit="1"/>
      <protection/>
    </xf>
    <xf numFmtId="49" fontId="21" fillId="0" borderId="10" xfId="53" applyNumberFormat="1" applyFont="1" applyFill="1" applyBorder="1" applyAlignment="1">
      <alignment horizontal="center"/>
      <protection/>
    </xf>
    <xf numFmtId="0" fontId="25" fillId="0" borderId="10" xfId="53" applyFont="1" applyBorder="1" applyAlignment="1">
      <alignment horizontal="center"/>
      <protection/>
    </xf>
    <xf numFmtId="0" fontId="25" fillId="0" borderId="10" xfId="53" applyFont="1" applyFill="1" applyBorder="1" applyAlignment="1">
      <alignment wrapText="1"/>
      <protection/>
    </xf>
    <xf numFmtId="0" fontId="26" fillId="0" borderId="10" xfId="53" applyFont="1" applyBorder="1">
      <alignment/>
      <protection/>
    </xf>
    <xf numFmtId="49" fontId="26" fillId="0" borderId="10" xfId="53" applyNumberFormat="1" applyFont="1" applyBorder="1" applyAlignment="1">
      <alignment horizontal="center"/>
      <protection/>
    </xf>
    <xf numFmtId="0" fontId="26" fillId="0" borderId="10" xfId="53" applyFont="1" applyFill="1" applyBorder="1" applyAlignment="1">
      <alignment wrapText="1"/>
      <protection/>
    </xf>
    <xf numFmtId="0" fontId="25" fillId="0" borderId="10" xfId="53" applyFont="1" applyBorder="1" applyAlignment="1">
      <alignment vertical="top" wrapText="1"/>
      <protection/>
    </xf>
    <xf numFmtId="164" fontId="25" fillId="0" borderId="10" xfId="53" applyNumberFormat="1" applyFont="1" applyFill="1" applyBorder="1" applyAlignment="1">
      <alignment horizontal="center"/>
      <protection/>
    </xf>
    <xf numFmtId="49" fontId="25" fillId="0" borderId="10" xfId="53" applyNumberFormat="1" applyFont="1" applyBorder="1" applyAlignment="1">
      <alignment horizontal="center"/>
      <protection/>
    </xf>
    <xf numFmtId="49" fontId="17" fillId="0" borderId="23" xfId="53" applyNumberFormat="1" applyFont="1" applyFill="1" applyBorder="1" applyAlignment="1">
      <alignment horizontal="center"/>
      <protection/>
    </xf>
    <xf numFmtId="49" fontId="17" fillId="0" borderId="13" xfId="53" applyNumberFormat="1" applyFont="1" applyFill="1" applyBorder="1" applyAlignment="1">
      <alignment horizontal="center"/>
      <protection/>
    </xf>
    <xf numFmtId="0" fontId="17" fillId="0" borderId="29" xfId="53" applyFont="1" applyFill="1" applyBorder="1" applyAlignment="1">
      <alignment horizontal="center"/>
      <protection/>
    </xf>
    <xf numFmtId="0" fontId="33" fillId="0" borderId="0" xfId="53" applyFont="1" applyBorder="1" applyAlignment="1">
      <alignment horizontal="center" wrapText="1"/>
      <protection/>
    </xf>
    <xf numFmtId="0" fontId="25" fillId="0" borderId="0" xfId="53" applyFont="1" applyBorder="1" applyAlignment="1">
      <alignment horizontal="right"/>
      <protection/>
    </xf>
    <xf numFmtId="0" fontId="25" fillId="24" borderId="0" xfId="0" applyFont="1" applyFill="1" applyAlignment="1">
      <alignment horizontal="right" wrapText="1"/>
    </xf>
    <xf numFmtId="0" fontId="25" fillId="24" borderId="0" xfId="0" applyFont="1" applyFill="1" applyAlignment="1">
      <alignment horizontal="right" shrinkToFit="1"/>
    </xf>
    <xf numFmtId="0" fontId="17" fillId="0" borderId="0" xfId="53" applyFont="1" applyBorder="1" applyAlignment="1">
      <alignment horizontal="right"/>
      <protection/>
    </xf>
    <xf numFmtId="0" fontId="17" fillId="0" borderId="10" xfId="53" applyFont="1" applyFill="1" applyBorder="1" applyAlignment="1">
      <alignment horizontal="center"/>
      <protection/>
    </xf>
    <xf numFmtId="0" fontId="15" fillId="0" borderId="20" xfId="65" applyNumberFormat="1" applyFont="1" applyFill="1" applyBorder="1" applyAlignment="1">
      <alignment horizontal="center" shrinkToFit="1"/>
    </xf>
    <xf numFmtId="0" fontId="15" fillId="0" borderId="12" xfId="65" applyNumberFormat="1" applyFont="1" applyFill="1" applyBorder="1" applyAlignment="1">
      <alignment horizontal="center" shrinkToFit="1"/>
    </xf>
    <xf numFmtId="0" fontId="15" fillId="0" borderId="40" xfId="65" applyNumberFormat="1" applyFont="1" applyFill="1" applyBorder="1" applyAlignment="1">
      <alignment horizontal="center" shrinkToFit="1"/>
    </xf>
    <xf numFmtId="0" fontId="17" fillId="0" borderId="11" xfId="53" applyFont="1" applyFill="1" applyBorder="1" applyAlignment="1">
      <alignment wrapText="1"/>
      <protection/>
    </xf>
    <xf numFmtId="0" fontId="17" fillId="0" borderId="41" xfId="53" applyFont="1" applyFill="1" applyBorder="1" applyAlignment="1">
      <alignment wrapText="1"/>
      <protection/>
    </xf>
    <xf numFmtId="49" fontId="17" fillId="0" borderId="42" xfId="53" applyNumberFormat="1" applyFont="1" applyFill="1" applyBorder="1" applyAlignment="1">
      <alignment horizontal="center"/>
      <protection/>
    </xf>
    <xf numFmtId="49" fontId="17" fillId="0" borderId="12" xfId="53" applyNumberFormat="1" applyFont="1" applyFill="1" applyBorder="1" applyAlignment="1">
      <alignment horizontal="center"/>
      <protection/>
    </xf>
    <xf numFmtId="49" fontId="17" fillId="0" borderId="40" xfId="53" applyNumberFormat="1" applyFont="1" applyFill="1" applyBorder="1" applyAlignment="1">
      <alignment horizontal="center"/>
      <protection/>
    </xf>
    <xf numFmtId="49" fontId="17" fillId="0" borderId="20" xfId="53" applyNumberFormat="1" applyFont="1" applyFill="1" applyBorder="1" applyAlignment="1">
      <alignment horizontal="center"/>
      <protection/>
    </xf>
    <xf numFmtId="0" fontId="17" fillId="0" borderId="19" xfId="53" applyFont="1" applyFill="1" applyBorder="1" applyAlignment="1">
      <alignment wrapText="1"/>
      <protection/>
    </xf>
    <xf numFmtId="0" fontId="17" fillId="0" borderId="43" xfId="53" applyFont="1" applyFill="1" applyBorder="1" applyAlignment="1">
      <alignment wrapText="1"/>
      <protection/>
    </xf>
    <xf numFmtId="49" fontId="17" fillId="0" borderId="44" xfId="53" applyNumberFormat="1" applyFont="1" applyFill="1" applyBorder="1" applyAlignment="1">
      <alignment horizontal="center"/>
      <protection/>
    </xf>
    <xf numFmtId="49" fontId="17" fillId="0" borderId="45" xfId="53" applyNumberFormat="1" applyFont="1" applyFill="1" applyBorder="1" applyAlignment="1">
      <alignment horizontal="center"/>
      <protection/>
    </xf>
    <xf numFmtId="49" fontId="15" fillId="0" borderId="20" xfId="53" applyNumberFormat="1" applyFont="1" applyFill="1" applyBorder="1" applyAlignment="1">
      <alignment horizontal="center"/>
      <protection/>
    </xf>
    <xf numFmtId="49" fontId="15" fillId="0" borderId="12" xfId="53" applyNumberFormat="1" applyFont="1" applyFill="1" applyBorder="1" applyAlignment="1">
      <alignment horizontal="center"/>
      <protection/>
    </xf>
    <xf numFmtId="0" fontId="17" fillId="24" borderId="11" xfId="53" applyFont="1" applyFill="1" applyBorder="1">
      <alignment/>
      <protection/>
    </xf>
    <xf numFmtId="0" fontId="17" fillId="24" borderId="41" xfId="53" applyFont="1" applyFill="1" applyBorder="1">
      <alignment/>
      <protection/>
    </xf>
    <xf numFmtId="49" fontId="17" fillId="24" borderId="42" xfId="53" applyNumberFormat="1" applyFont="1" applyFill="1" applyBorder="1" applyAlignment="1">
      <alignment horizontal="center"/>
      <protection/>
    </xf>
    <xf numFmtId="49" fontId="17" fillId="24" borderId="12" xfId="53" applyNumberFormat="1" applyFont="1" applyFill="1" applyBorder="1" applyAlignment="1">
      <alignment horizontal="center"/>
      <protection/>
    </xf>
    <xf numFmtId="49" fontId="17" fillId="24" borderId="40" xfId="53" applyNumberFormat="1" applyFont="1" applyFill="1" applyBorder="1" applyAlignment="1">
      <alignment horizontal="center"/>
      <protection/>
    </xf>
    <xf numFmtId="49" fontId="15" fillId="24" borderId="20" xfId="53" applyNumberFormat="1" applyFont="1" applyFill="1" applyBorder="1" applyAlignment="1">
      <alignment horizontal="center"/>
      <protection/>
    </xf>
    <xf numFmtId="49" fontId="15" fillId="24" borderId="12" xfId="53" applyNumberFormat="1" applyFont="1" applyFill="1" applyBorder="1" applyAlignment="1">
      <alignment horizontal="center"/>
      <protection/>
    </xf>
    <xf numFmtId="0" fontId="21" fillId="26" borderId="11" xfId="53" applyFont="1" applyFill="1" applyBorder="1" applyAlignment="1">
      <alignment wrapText="1"/>
      <protection/>
    </xf>
    <xf numFmtId="0" fontId="21" fillId="26" borderId="41" xfId="53" applyFont="1" applyFill="1" applyBorder="1" applyAlignment="1">
      <alignment wrapText="1"/>
      <protection/>
    </xf>
    <xf numFmtId="49" fontId="21" fillId="26" borderId="42" xfId="53" applyNumberFormat="1" applyFont="1" applyFill="1" applyBorder="1" applyAlignment="1">
      <alignment horizontal="center"/>
      <protection/>
    </xf>
    <xf numFmtId="49" fontId="21" fillId="26" borderId="12" xfId="53" applyNumberFormat="1" applyFont="1" applyFill="1" applyBorder="1" applyAlignment="1">
      <alignment horizontal="center"/>
      <protection/>
    </xf>
    <xf numFmtId="49" fontId="21" fillId="26" borderId="40" xfId="53" applyNumberFormat="1" applyFont="1" applyFill="1" applyBorder="1" applyAlignment="1">
      <alignment horizontal="center"/>
      <protection/>
    </xf>
    <xf numFmtId="49" fontId="22" fillId="26" borderId="20" xfId="53" applyNumberFormat="1" applyFont="1" applyFill="1" applyBorder="1" applyAlignment="1">
      <alignment horizontal="center"/>
      <protection/>
    </xf>
    <xf numFmtId="49" fontId="22" fillId="26" borderId="12" xfId="53" applyNumberFormat="1" applyFont="1" applyFill="1" applyBorder="1" applyAlignment="1">
      <alignment horizontal="center"/>
      <protection/>
    </xf>
    <xf numFmtId="0" fontId="21" fillId="25" borderId="11" xfId="53" applyFont="1" applyFill="1" applyBorder="1" applyAlignment="1">
      <alignment wrapText="1"/>
      <protection/>
    </xf>
    <xf numFmtId="0" fontId="21" fillId="25" borderId="41" xfId="53" applyFont="1" applyFill="1" applyBorder="1" applyAlignment="1">
      <alignment wrapText="1"/>
      <protection/>
    </xf>
    <xf numFmtId="49" fontId="21" fillId="25" borderId="42" xfId="53" applyNumberFormat="1" applyFont="1" applyFill="1" applyBorder="1" applyAlignment="1">
      <alignment horizontal="center"/>
      <protection/>
    </xf>
    <xf numFmtId="49" fontId="21" fillId="25" borderId="12" xfId="53" applyNumberFormat="1" applyFont="1" applyFill="1" applyBorder="1" applyAlignment="1">
      <alignment horizontal="center"/>
      <protection/>
    </xf>
    <xf numFmtId="49" fontId="21" fillId="25" borderId="40" xfId="53" applyNumberFormat="1" applyFont="1" applyFill="1" applyBorder="1" applyAlignment="1">
      <alignment horizontal="center"/>
      <protection/>
    </xf>
    <xf numFmtId="49" fontId="22" fillId="25" borderId="20" xfId="53" applyNumberFormat="1" applyFont="1" applyFill="1" applyBorder="1" applyAlignment="1">
      <alignment horizontal="center"/>
      <protection/>
    </xf>
    <xf numFmtId="49" fontId="22" fillId="25" borderId="12" xfId="53" applyNumberFormat="1" applyFont="1" applyFill="1" applyBorder="1" applyAlignment="1">
      <alignment horizontal="center"/>
      <protection/>
    </xf>
    <xf numFmtId="186" fontId="22" fillId="25" borderId="20" xfId="65" applyNumberFormat="1" applyFont="1" applyFill="1" applyBorder="1" applyAlignment="1">
      <alignment horizontal="center" shrinkToFit="1"/>
    </xf>
    <xf numFmtId="186" fontId="22" fillId="25" borderId="12" xfId="65" applyNumberFormat="1" applyFont="1" applyFill="1" applyBorder="1" applyAlignment="1">
      <alignment horizontal="center" shrinkToFit="1"/>
    </xf>
    <xf numFmtId="186" fontId="22" fillId="25" borderId="40" xfId="65" applyNumberFormat="1" applyFont="1" applyFill="1" applyBorder="1" applyAlignment="1">
      <alignment horizontal="center" shrinkToFit="1"/>
    </xf>
    <xf numFmtId="43" fontId="22" fillId="25" borderId="20" xfId="65" applyFont="1" applyFill="1" applyBorder="1" applyAlignment="1">
      <alignment horizontal="center" shrinkToFit="1"/>
    </xf>
    <xf numFmtId="43" fontId="22" fillId="25" borderId="12" xfId="65" applyFont="1" applyFill="1" applyBorder="1" applyAlignment="1">
      <alignment horizontal="center" shrinkToFit="1"/>
    </xf>
    <xf numFmtId="43" fontId="22" fillId="25" borderId="40" xfId="65" applyFont="1" applyFill="1" applyBorder="1" applyAlignment="1">
      <alignment horizontal="center" shrinkToFit="1"/>
    </xf>
    <xf numFmtId="186" fontId="22" fillId="0" borderId="10" xfId="65" applyNumberFormat="1" applyFont="1" applyFill="1" applyBorder="1" applyAlignment="1">
      <alignment horizontal="center" shrinkToFit="1"/>
    </xf>
    <xf numFmtId="0" fontId="17" fillId="0" borderId="11" xfId="53" applyFont="1" applyFill="1" applyBorder="1">
      <alignment/>
      <protection/>
    </xf>
    <xf numFmtId="0" fontId="17" fillId="0" borderId="41" xfId="53" applyFont="1" applyFill="1" applyBorder="1">
      <alignment/>
      <protection/>
    </xf>
    <xf numFmtId="49" fontId="17" fillId="0" borderId="46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wrapText="1"/>
      <protection/>
    </xf>
    <xf numFmtId="0" fontId="21" fillId="0" borderId="41" xfId="53" applyFont="1" applyFill="1" applyBorder="1" applyAlignment="1">
      <alignment wrapText="1"/>
      <protection/>
    </xf>
    <xf numFmtId="49" fontId="21" fillId="0" borderId="46" xfId="53" applyNumberFormat="1" applyFont="1" applyFill="1" applyBorder="1" applyAlignment="1">
      <alignment horizontal="center"/>
      <protection/>
    </xf>
    <xf numFmtId="49" fontId="21" fillId="0" borderId="10" xfId="53" applyNumberFormat="1" applyFont="1" applyFill="1" applyBorder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/>
      <protection/>
    </xf>
    <xf numFmtId="43" fontId="22" fillId="26" borderId="10" xfId="65" applyFont="1" applyFill="1" applyBorder="1" applyAlignment="1">
      <alignment horizontal="center" shrinkToFit="1"/>
    </xf>
    <xf numFmtId="186" fontId="22" fillId="26" borderId="10" xfId="65" applyNumberFormat="1" applyFont="1" applyFill="1" applyBorder="1" applyAlignment="1">
      <alignment horizontal="center" shrinkToFit="1"/>
    </xf>
    <xf numFmtId="49" fontId="21" fillId="26" borderId="46" xfId="53" applyNumberFormat="1" applyFont="1" applyFill="1" applyBorder="1" applyAlignment="1">
      <alignment horizontal="center"/>
      <protection/>
    </xf>
    <xf numFmtId="49" fontId="21" fillId="26" borderId="10" xfId="53" applyNumberFormat="1" applyFont="1" applyFill="1" applyBorder="1" applyAlignment="1">
      <alignment horizontal="center"/>
      <protection/>
    </xf>
    <xf numFmtId="49" fontId="22" fillId="26" borderId="10" xfId="53" applyNumberFormat="1" applyFont="1" applyFill="1" applyBorder="1" applyAlignment="1">
      <alignment horizontal="center"/>
      <protection/>
    </xf>
    <xf numFmtId="0" fontId="21" fillId="24" borderId="11" xfId="53" applyFont="1" applyFill="1" applyBorder="1" applyAlignment="1">
      <alignment wrapText="1"/>
      <protection/>
    </xf>
    <xf numFmtId="0" fontId="21" fillId="24" borderId="41" xfId="53" applyFont="1" applyFill="1" applyBorder="1" applyAlignment="1">
      <alignment wrapText="1"/>
      <protection/>
    </xf>
    <xf numFmtId="49" fontId="21" fillId="24" borderId="46" xfId="53" applyNumberFormat="1" applyFont="1" applyFill="1" applyBorder="1" applyAlignment="1">
      <alignment horizontal="center"/>
      <protection/>
    </xf>
    <xf numFmtId="49" fontId="21" fillId="24" borderId="10" xfId="53" applyNumberFormat="1" applyFont="1" applyFill="1" applyBorder="1" applyAlignment="1">
      <alignment horizontal="center"/>
      <protection/>
    </xf>
    <xf numFmtId="0" fontId="22" fillId="24" borderId="10" xfId="65" applyNumberFormat="1" applyFont="1" applyFill="1" applyBorder="1" applyAlignment="1">
      <alignment horizontal="center" shrinkToFit="1"/>
    </xf>
    <xf numFmtId="43" fontId="22" fillId="24" borderId="10" xfId="65" applyFont="1" applyFill="1" applyBorder="1" applyAlignment="1">
      <alignment horizontal="center" shrinkToFit="1"/>
    </xf>
    <xf numFmtId="49" fontId="22" fillId="24" borderId="10" xfId="53" applyNumberFormat="1" applyFont="1" applyFill="1" applyBorder="1" applyAlignment="1">
      <alignment horizontal="center"/>
      <protection/>
    </xf>
    <xf numFmtId="0" fontId="17" fillId="24" borderId="11" xfId="53" applyFont="1" applyFill="1" applyBorder="1" applyAlignment="1">
      <alignment wrapText="1"/>
      <protection/>
    </xf>
    <xf numFmtId="0" fontId="17" fillId="24" borderId="41" xfId="53" applyFont="1" applyFill="1" applyBorder="1" applyAlignment="1">
      <alignment wrapText="1"/>
      <protection/>
    </xf>
    <xf numFmtId="49" fontId="17" fillId="24" borderId="46" xfId="53" applyNumberFormat="1" applyFont="1" applyFill="1" applyBorder="1" applyAlignment="1">
      <alignment horizontal="center"/>
      <protection/>
    </xf>
    <xf numFmtId="49" fontId="17" fillId="24" borderId="10" xfId="53" applyNumberFormat="1" applyFont="1" applyFill="1" applyBorder="1" applyAlignment="1">
      <alignment horizontal="center"/>
      <protection/>
    </xf>
    <xf numFmtId="49" fontId="15" fillId="24" borderId="10" xfId="53" applyNumberFormat="1" applyFont="1" applyFill="1" applyBorder="1" applyAlignment="1">
      <alignment horizontal="center"/>
      <protection/>
    </xf>
    <xf numFmtId="186" fontId="22" fillId="24" borderId="10" xfId="65" applyNumberFormat="1" applyFont="1" applyFill="1" applyBorder="1" applyAlignment="1">
      <alignment horizontal="center" shrinkToFit="1"/>
    </xf>
    <xf numFmtId="43" fontId="22" fillId="0" borderId="20" xfId="65" applyFont="1" applyFill="1" applyBorder="1" applyAlignment="1">
      <alignment horizontal="center" shrinkToFit="1"/>
    </xf>
    <xf numFmtId="43" fontId="22" fillId="0" borderId="12" xfId="65" applyFont="1" applyFill="1" applyBorder="1" applyAlignment="1">
      <alignment horizontal="center" shrinkToFit="1"/>
    </xf>
    <xf numFmtId="43" fontId="22" fillId="0" borderId="40" xfId="65" applyFont="1" applyFill="1" applyBorder="1" applyAlignment="1">
      <alignment horizontal="center" shrinkToFit="1"/>
    </xf>
    <xf numFmtId="0" fontId="21" fillId="0" borderId="11" xfId="53" applyFont="1" applyFill="1" applyBorder="1" applyAlignment="1">
      <alignment wrapText="1"/>
      <protection/>
    </xf>
    <xf numFmtId="0" fontId="21" fillId="0" borderId="41" xfId="53" applyFont="1" applyFill="1" applyBorder="1" applyAlignment="1">
      <alignment wrapText="1"/>
      <protection/>
    </xf>
    <xf numFmtId="49" fontId="21" fillId="0" borderId="46" xfId="53" applyNumberFormat="1" applyFont="1" applyFill="1" applyBorder="1" applyAlignment="1">
      <alignment horizontal="center"/>
      <protection/>
    </xf>
    <xf numFmtId="0" fontId="22" fillId="26" borderId="10" xfId="65" applyNumberFormat="1" applyFont="1" applyFill="1" applyBorder="1" applyAlignment="1">
      <alignment horizontal="center" shrinkToFit="1"/>
    </xf>
    <xf numFmtId="186" fontId="22" fillId="0" borderId="20" xfId="65" applyNumberFormat="1" applyFont="1" applyFill="1" applyBorder="1" applyAlignment="1">
      <alignment horizontal="center" shrinkToFit="1"/>
    </xf>
    <xf numFmtId="186" fontId="22" fillId="0" borderId="12" xfId="65" applyNumberFormat="1" applyFont="1" applyFill="1" applyBorder="1" applyAlignment="1">
      <alignment horizontal="center" shrinkToFit="1"/>
    </xf>
    <xf numFmtId="186" fontId="22" fillId="0" borderId="40" xfId="65" applyNumberFormat="1" applyFont="1" applyFill="1" applyBorder="1" applyAlignment="1">
      <alignment horizontal="center" shrinkToFit="1"/>
    </xf>
    <xf numFmtId="0" fontId="17" fillId="0" borderId="16" xfId="53" applyFont="1" applyFill="1" applyBorder="1" applyAlignment="1">
      <alignment horizontal="center"/>
      <protection/>
    </xf>
    <xf numFmtId="43" fontId="15" fillId="0" borderId="15" xfId="65" applyFont="1" applyFill="1" applyBorder="1" applyAlignment="1">
      <alignment horizontal="center" shrinkToFit="1"/>
    </xf>
    <xf numFmtId="0" fontId="17" fillId="0" borderId="18" xfId="53" applyFont="1" applyBorder="1" applyAlignment="1">
      <alignment wrapText="1"/>
      <protection/>
    </xf>
    <xf numFmtId="0" fontId="17" fillId="0" borderId="47" xfId="53" applyFont="1" applyBorder="1" applyAlignment="1">
      <alignment wrapText="1"/>
      <protection/>
    </xf>
    <xf numFmtId="49" fontId="17" fillId="0" borderId="46" xfId="53" applyNumberFormat="1" applyFont="1" applyBorder="1" applyAlignment="1">
      <alignment horizontal="center"/>
      <protection/>
    </xf>
    <xf numFmtId="49" fontId="17" fillId="0" borderId="10" xfId="53" applyNumberFormat="1" applyFont="1" applyBorder="1" applyAlignment="1">
      <alignment horizontal="center"/>
      <protection/>
    </xf>
    <xf numFmtId="0" fontId="15" fillId="0" borderId="10" xfId="65" applyNumberFormat="1" applyFont="1" applyFill="1" applyBorder="1" applyAlignment="1">
      <alignment horizontal="center" shrinkToFit="1"/>
    </xf>
    <xf numFmtId="165" fontId="17" fillId="0" borderId="10" xfId="53" applyNumberFormat="1" applyFont="1" applyFill="1" applyBorder="1" applyAlignment="1">
      <alignment horizontal="center"/>
      <protection/>
    </xf>
    <xf numFmtId="165" fontId="17" fillId="0" borderId="16" xfId="53" applyNumberFormat="1" applyFont="1" applyFill="1" applyBorder="1" applyAlignment="1">
      <alignment horizontal="center"/>
      <protection/>
    </xf>
    <xf numFmtId="49" fontId="17" fillId="0" borderId="48" xfId="53" applyNumberFormat="1" applyFont="1" applyFill="1" applyBorder="1" applyAlignment="1">
      <alignment horizontal="center"/>
      <protection/>
    </xf>
    <xf numFmtId="49" fontId="17" fillId="0" borderId="16" xfId="53" applyNumberFormat="1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49" fontId="14" fillId="0" borderId="0" xfId="53" applyNumberFormat="1" applyFont="1">
      <alignment/>
      <protection/>
    </xf>
    <xf numFmtId="0" fontId="17" fillId="0" borderId="12" xfId="53" applyFont="1" applyBorder="1" applyAlignment="1">
      <alignment horizontal="center"/>
      <protection/>
    </xf>
    <xf numFmtId="0" fontId="17" fillId="0" borderId="40" xfId="53" applyFont="1" applyBorder="1" applyAlignment="1">
      <alignment horizontal="center"/>
      <protection/>
    </xf>
    <xf numFmtId="0" fontId="17" fillId="0" borderId="23" xfId="53" applyFont="1" applyBorder="1" applyAlignment="1">
      <alignment horizontal="center"/>
      <protection/>
    </xf>
    <xf numFmtId="0" fontId="17" fillId="0" borderId="13" xfId="53" applyFont="1" applyBorder="1" applyAlignment="1">
      <alignment horizontal="center"/>
      <protection/>
    </xf>
    <xf numFmtId="0" fontId="17" fillId="0" borderId="45" xfId="53" applyFont="1" applyBorder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0" fontId="17" fillId="0" borderId="12" xfId="53" applyFont="1" applyBorder="1" applyAlignment="1">
      <alignment horizontal="center" vertical="top" wrapText="1"/>
      <protection/>
    </xf>
    <xf numFmtId="0" fontId="17" fillId="0" borderId="40" xfId="53" applyFont="1" applyBorder="1" applyAlignment="1">
      <alignment horizontal="center" vertical="top" wrapText="1"/>
      <protection/>
    </xf>
    <xf numFmtId="0" fontId="17" fillId="0" borderId="20" xfId="53" applyFont="1" applyBorder="1" applyAlignment="1">
      <alignment horizontal="center" vertical="top" wrapText="1"/>
      <protection/>
    </xf>
    <xf numFmtId="49" fontId="19" fillId="0" borderId="15" xfId="53" applyNumberFormat="1" applyFont="1" applyFill="1" applyBorder="1" applyAlignment="1">
      <alignment horizontal="center" wrapText="1"/>
      <protection/>
    </xf>
    <xf numFmtId="0" fontId="17" fillId="0" borderId="15" xfId="53" applyFont="1" applyFill="1" applyBorder="1" applyAlignment="1">
      <alignment horizontal="center"/>
      <protection/>
    </xf>
    <xf numFmtId="0" fontId="18" fillId="0" borderId="20" xfId="53" applyFont="1" applyBorder="1" applyAlignment="1">
      <alignment horizontal="center" vertical="top" wrapText="1"/>
      <protection/>
    </xf>
    <xf numFmtId="0" fontId="18" fillId="0" borderId="12" xfId="53" applyFont="1" applyBorder="1" applyAlignment="1">
      <alignment horizontal="center" vertical="top" wrapText="1"/>
      <protection/>
    </xf>
    <xf numFmtId="0" fontId="18" fillId="0" borderId="40" xfId="53" applyFont="1" applyBorder="1" applyAlignment="1">
      <alignment horizontal="center" vertical="top" wrapText="1"/>
      <protection/>
    </xf>
    <xf numFmtId="0" fontId="17" fillId="0" borderId="11" xfId="53" applyFont="1" applyBorder="1">
      <alignment/>
      <protection/>
    </xf>
    <xf numFmtId="0" fontId="17" fillId="0" borderId="14" xfId="53" applyFont="1" applyBorder="1">
      <alignment/>
      <protection/>
    </xf>
    <xf numFmtId="49" fontId="17" fillId="0" borderId="49" xfId="53" applyNumberFormat="1" applyFont="1" applyBorder="1" applyAlignment="1">
      <alignment horizontal="center"/>
      <protection/>
    </xf>
    <xf numFmtId="49" fontId="17" fillId="0" borderId="15" xfId="53" applyNumberFormat="1" applyFont="1" applyBorder="1" applyAlignment="1">
      <alignment horizontal="center"/>
      <protection/>
    </xf>
    <xf numFmtId="165" fontId="17" fillId="0" borderId="15" xfId="53" applyNumberFormat="1" applyFont="1" applyFill="1" applyBorder="1" applyAlignment="1">
      <alignment horizontal="center"/>
      <protection/>
    </xf>
    <xf numFmtId="0" fontId="19" fillId="0" borderId="11" xfId="53" applyFont="1" applyFill="1" applyBorder="1">
      <alignment/>
      <protection/>
    </xf>
    <xf numFmtId="49" fontId="19" fillId="0" borderId="46" xfId="53" applyNumberFormat="1" applyFont="1" applyFill="1" applyBorder="1" applyAlignment="1">
      <alignment horizontal="center"/>
      <protection/>
    </xf>
    <xf numFmtId="49" fontId="19" fillId="0" borderId="10" xfId="53" applyNumberFormat="1" applyFont="1" applyFill="1" applyBorder="1" applyAlignment="1">
      <alignment horizontal="center"/>
      <protection/>
    </xf>
    <xf numFmtId="49" fontId="19" fillId="0" borderId="49" xfId="53" applyNumberFormat="1" applyFont="1" applyBorder="1" applyAlignment="1">
      <alignment horizontal="center"/>
      <protection/>
    </xf>
    <xf numFmtId="49" fontId="19" fillId="0" borderId="15" xfId="53" applyNumberFormat="1" applyFont="1" applyBorder="1" applyAlignment="1">
      <alignment horizontal="center"/>
      <protection/>
    </xf>
    <xf numFmtId="49" fontId="18" fillId="0" borderId="42" xfId="53" applyNumberFormat="1" applyFont="1" applyFill="1" applyBorder="1" applyAlignment="1">
      <alignment horizontal="center"/>
      <protection/>
    </xf>
    <xf numFmtId="49" fontId="18" fillId="0" borderId="12" xfId="53" applyNumberFormat="1" applyFont="1" applyFill="1" applyBorder="1" applyAlignment="1">
      <alignment horizontal="center"/>
      <protection/>
    </xf>
    <xf numFmtId="0" fontId="18" fillId="0" borderId="11" xfId="53" applyFont="1" applyFill="1" applyBorder="1">
      <alignment/>
      <protection/>
    </xf>
    <xf numFmtId="0" fontId="18" fillId="0" borderId="41" xfId="53" applyFont="1" applyFill="1" applyBorder="1">
      <alignment/>
      <protection/>
    </xf>
    <xf numFmtId="0" fontId="18" fillId="0" borderId="11" xfId="53" applyFont="1" applyBorder="1">
      <alignment/>
      <protection/>
    </xf>
    <xf numFmtId="0" fontId="19" fillId="0" borderId="14" xfId="53" applyFont="1" applyBorder="1">
      <alignment/>
      <protection/>
    </xf>
    <xf numFmtId="0" fontId="18" fillId="24" borderId="20" xfId="53" applyFont="1" applyFill="1" applyBorder="1" applyAlignment="1">
      <alignment horizontal="center" vertical="top" wrapText="1"/>
      <protection/>
    </xf>
    <xf numFmtId="0" fontId="18" fillId="24" borderId="12" xfId="53" applyFont="1" applyFill="1" applyBorder="1" applyAlignment="1">
      <alignment horizontal="center" vertical="top" wrapText="1"/>
      <protection/>
    </xf>
    <xf numFmtId="0" fontId="18" fillId="24" borderId="40" xfId="53" applyFont="1" applyFill="1" applyBorder="1" applyAlignment="1">
      <alignment horizontal="center" vertical="top" wrapText="1"/>
      <protection/>
    </xf>
    <xf numFmtId="0" fontId="18" fillId="0" borderId="12" xfId="53" applyFont="1" applyBorder="1" applyAlignment="1">
      <alignment horizontal="center"/>
      <protection/>
    </xf>
    <xf numFmtId="0" fontId="18" fillId="0" borderId="40" xfId="53" applyFont="1" applyBorder="1" applyAlignment="1">
      <alignment horizontal="center"/>
      <protection/>
    </xf>
    <xf numFmtId="0" fontId="18" fillId="0" borderId="13" xfId="53" applyFont="1" applyBorder="1" applyAlignment="1">
      <alignment horizontal="center"/>
      <protection/>
    </xf>
    <xf numFmtId="49" fontId="18" fillId="0" borderId="46" xfId="53" applyNumberFormat="1" applyFont="1" applyBorder="1" applyAlignment="1">
      <alignment horizontal="center"/>
      <protection/>
    </xf>
    <xf numFmtId="49" fontId="18" fillId="0" borderId="10" xfId="53" applyNumberFormat="1" applyFont="1" applyBorder="1" applyAlignment="1">
      <alignment horizontal="center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0" fontId="18" fillId="24" borderId="10" xfId="53" applyFont="1" applyFill="1" applyBorder="1" applyAlignment="1">
      <alignment horizontal="center"/>
      <protection/>
    </xf>
    <xf numFmtId="0" fontId="19" fillId="24" borderId="15" xfId="53" applyFont="1" applyFill="1" applyBorder="1" applyAlignment="1">
      <alignment horizontal="center"/>
      <protection/>
    </xf>
    <xf numFmtId="0" fontId="19" fillId="0" borderId="15" xfId="53" applyFont="1" applyFill="1" applyBorder="1" applyAlignment="1">
      <alignment horizontal="center"/>
      <protection/>
    </xf>
    <xf numFmtId="0" fontId="19" fillId="0" borderId="50" xfId="53" applyFont="1" applyFill="1" applyBorder="1" applyAlignment="1">
      <alignment horizontal="center"/>
      <protection/>
    </xf>
    <xf numFmtId="0" fontId="18" fillId="0" borderId="20" xfId="53" applyFont="1" applyFill="1" applyBorder="1" applyAlignment="1">
      <alignment horizontal="center"/>
      <protection/>
    </xf>
    <xf numFmtId="0" fontId="18" fillId="0" borderId="12" xfId="53" applyFont="1" applyFill="1" applyBorder="1" applyAlignment="1">
      <alignment horizontal="center"/>
      <protection/>
    </xf>
    <xf numFmtId="0" fontId="18" fillId="0" borderId="40" xfId="53" applyFont="1" applyFill="1" applyBorder="1" applyAlignment="1">
      <alignment horizontal="center"/>
      <protection/>
    </xf>
    <xf numFmtId="0" fontId="18" fillId="0" borderId="51" xfId="53" applyFont="1" applyBorder="1" applyAlignment="1">
      <alignment horizontal="center"/>
      <protection/>
    </xf>
    <xf numFmtId="0" fontId="18" fillId="0" borderId="52" xfId="53" applyFont="1" applyBorder="1" applyAlignment="1">
      <alignment horizontal="center"/>
      <protection/>
    </xf>
    <xf numFmtId="0" fontId="18" fillId="0" borderId="53" xfId="53" applyFont="1" applyBorder="1" applyAlignment="1">
      <alignment horizontal="center"/>
      <protection/>
    </xf>
    <xf numFmtId="0" fontId="18" fillId="0" borderId="15" xfId="53" applyFont="1" applyFill="1" applyBorder="1" applyAlignment="1">
      <alignment horizontal="center"/>
      <protection/>
    </xf>
    <xf numFmtId="0" fontId="18" fillId="0" borderId="50" xfId="53" applyFont="1" applyFill="1" applyBorder="1" applyAlignment="1">
      <alignment horizontal="center"/>
      <protection/>
    </xf>
    <xf numFmtId="0" fontId="18" fillId="0" borderId="23" xfId="53" applyFont="1" applyBorder="1" applyAlignment="1">
      <alignment horizontal="center"/>
      <protection/>
    </xf>
    <xf numFmtId="49" fontId="19" fillId="0" borderId="10" xfId="53" applyNumberFormat="1" applyFont="1" applyFill="1" applyBorder="1" applyAlignment="1">
      <alignment horizontal="center" wrapText="1"/>
      <protection/>
    </xf>
    <xf numFmtId="0" fontId="19" fillId="24" borderId="10" xfId="53" applyFont="1" applyFill="1" applyBorder="1" applyAlignment="1">
      <alignment horizontal="center"/>
      <protection/>
    </xf>
    <xf numFmtId="0" fontId="18" fillId="0" borderId="45" xfId="53" applyFont="1" applyBorder="1" applyAlignment="1">
      <alignment horizontal="center"/>
      <protection/>
    </xf>
    <xf numFmtId="0" fontId="18" fillId="24" borderId="23" xfId="53" applyFont="1" applyFill="1" applyBorder="1" applyAlignment="1">
      <alignment horizontal="center"/>
      <protection/>
    </xf>
    <xf numFmtId="0" fontId="18" fillId="24" borderId="13" xfId="53" applyFont="1" applyFill="1" applyBorder="1" applyAlignment="1">
      <alignment horizontal="center"/>
      <protection/>
    </xf>
    <xf numFmtId="0" fontId="18" fillId="24" borderId="45" xfId="53" applyFont="1" applyFill="1" applyBorder="1" applyAlignment="1">
      <alignment horizontal="center"/>
      <protection/>
    </xf>
    <xf numFmtId="49" fontId="18" fillId="0" borderId="12" xfId="53" applyNumberFormat="1" applyFont="1" applyFill="1" applyBorder="1" applyAlignment="1">
      <alignment horizontal="center" wrapText="1"/>
      <protection/>
    </xf>
    <xf numFmtId="49" fontId="18" fillId="0" borderId="40" xfId="53" applyNumberFormat="1" applyFont="1" applyFill="1" applyBorder="1" applyAlignment="1">
      <alignment horizontal="center" wrapText="1"/>
      <protection/>
    </xf>
    <xf numFmtId="0" fontId="18" fillId="24" borderId="20" xfId="53" applyFont="1" applyFill="1" applyBorder="1" applyAlignment="1">
      <alignment horizontal="center"/>
      <protection/>
    </xf>
    <xf numFmtId="0" fontId="18" fillId="24" borderId="12" xfId="53" applyFont="1" applyFill="1" applyBorder="1" applyAlignment="1">
      <alignment horizontal="center"/>
      <protection/>
    </xf>
    <xf numFmtId="0" fontId="18" fillId="24" borderId="40" xfId="53" applyFont="1" applyFill="1" applyBorder="1" applyAlignment="1">
      <alignment horizontal="center"/>
      <protection/>
    </xf>
    <xf numFmtId="0" fontId="18" fillId="0" borderId="54" xfId="53" applyFont="1" applyFill="1" applyBorder="1" applyAlignment="1">
      <alignment horizontal="center"/>
      <protection/>
    </xf>
    <xf numFmtId="0" fontId="18" fillId="0" borderId="55" xfId="53" applyFont="1" applyFill="1" applyBorder="1" applyAlignment="1">
      <alignment horizontal="center"/>
      <protection/>
    </xf>
    <xf numFmtId="49" fontId="18" fillId="24" borderId="12" xfId="53" applyNumberFormat="1" applyFont="1" applyFill="1" applyBorder="1" applyAlignment="1">
      <alignment horizontal="center" wrapText="1"/>
      <protection/>
    </xf>
    <xf numFmtId="49" fontId="18" fillId="24" borderId="40" xfId="53" applyNumberFormat="1" applyFont="1" applyFill="1" applyBorder="1" applyAlignment="1">
      <alignment horizontal="center" wrapText="1"/>
      <protection/>
    </xf>
    <xf numFmtId="0" fontId="19" fillId="24" borderId="20" xfId="53" applyFont="1" applyFill="1" applyBorder="1" applyAlignment="1">
      <alignment horizontal="center"/>
      <protection/>
    </xf>
    <xf numFmtId="0" fontId="19" fillId="24" borderId="12" xfId="53" applyFont="1" applyFill="1" applyBorder="1" applyAlignment="1">
      <alignment horizontal="center"/>
      <protection/>
    </xf>
    <xf numFmtId="0" fontId="19" fillId="24" borderId="40" xfId="53" applyFont="1" applyFill="1" applyBorder="1" applyAlignment="1">
      <alignment horizontal="center"/>
      <protection/>
    </xf>
    <xf numFmtId="0" fontId="19" fillId="0" borderId="54" xfId="53" applyFont="1" applyFill="1" applyBorder="1" applyAlignment="1">
      <alignment horizontal="center"/>
      <protection/>
    </xf>
    <xf numFmtId="0" fontId="19" fillId="0" borderId="55" xfId="53" applyFont="1" applyFill="1" applyBorder="1" applyAlignment="1">
      <alignment horizontal="center"/>
      <protection/>
    </xf>
    <xf numFmtId="0" fontId="18" fillId="24" borderId="15" xfId="53" applyFont="1" applyFill="1" applyBorder="1" applyAlignment="1">
      <alignment horizontal="center"/>
      <protection/>
    </xf>
    <xf numFmtId="0" fontId="18" fillId="24" borderId="50" xfId="53" applyFont="1" applyFill="1" applyBorder="1" applyAlignment="1">
      <alignment horizontal="center"/>
      <protection/>
    </xf>
    <xf numFmtId="0" fontId="20" fillId="24" borderId="20" xfId="53" applyFont="1" applyFill="1" applyBorder="1" applyAlignment="1">
      <alignment horizontal="center"/>
      <protection/>
    </xf>
    <xf numFmtId="0" fontId="20" fillId="24" borderId="12" xfId="53" applyFont="1" applyFill="1" applyBorder="1" applyAlignment="1">
      <alignment horizontal="center"/>
      <protection/>
    </xf>
    <xf numFmtId="0" fontId="20" fillId="24" borderId="40" xfId="53" applyFont="1" applyFill="1" applyBorder="1" applyAlignment="1">
      <alignment horizontal="center"/>
      <protection/>
    </xf>
    <xf numFmtId="0" fontId="20" fillId="0" borderId="54" xfId="53" applyFont="1" applyFill="1" applyBorder="1" applyAlignment="1">
      <alignment horizontal="center"/>
      <protection/>
    </xf>
    <xf numFmtId="0" fontId="20" fillId="0" borderId="55" xfId="53" applyFont="1" applyFill="1" applyBorder="1" applyAlignment="1">
      <alignment horizontal="center"/>
      <protection/>
    </xf>
    <xf numFmtId="0" fontId="19" fillId="0" borderId="41" xfId="53" applyFont="1" applyFill="1" applyBorder="1">
      <alignment/>
      <protection/>
    </xf>
    <xf numFmtId="49" fontId="19" fillId="0" borderId="42" xfId="53" applyNumberFormat="1" applyFont="1" applyFill="1" applyBorder="1" applyAlignment="1">
      <alignment horizontal="center"/>
      <protection/>
    </xf>
    <xf numFmtId="49" fontId="19" fillId="0" borderId="12" xfId="53" applyNumberFormat="1" applyFont="1" applyFill="1" applyBorder="1" applyAlignment="1">
      <alignment horizontal="center"/>
      <protection/>
    </xf>
    <xf numFmtId="49" fontId="19" fillId="0" borderId="12" xfId="53" applyNumberFormat="1" applyFont="1" applyFill="1" applyBorder="1" applyAlignment="1">
      <alignment horizontal="center" wrapText="1"/>
      <protection/>
    </xf>
    <xf numFmtId="49" fontId="19" fillId="0" borderId="40" xfId="53" applyNumberFormat="1" applyFont="1" applyFill="1" applyBorder="1" applyAlignment="1">
      <alignment horizontal="center" wrapText="1"/>
      <protection/>
    </xf>
    <xf numFmtId="0" fontId="18" fillId="24" borderId="11" xfId="53" applyFont="1" applyFill="1" applyBorder="1" applyAlignment="1">
      <alignment wrapText="1"/>
      <protection/>
    </xf>
    <xf numFmtId="0" fontId="18" fillId="24" borderId="41" xfId="53" applyFont="1" applyFill="1" applyBorder="1" applyAlignment="1">
      <alignment wrapText="1"/>
      <protection/>
    </xf>
    <xf numFmtId="49" fontId="18" fillId="24" borderId="42" xfId="53" applyNumberFormat="1" applyFont="1" applyFill="1" applyBorder="1" applyAlignment="1">
      <alignment horizontal="center"/>
      <protection/>
    </xf>
    <xf numFmtId="49" fontId="18" fillId="24" borderId="12" xfId="53" applyNumberFormat="1" applyFont="1" applyFill="1" applyBorder="1" applyAlignment="1">
      <alignment horizontal="center"/>
      <protection/>
    </xf>
    <xf numFmtId="0" fontId="18" fillId="0" borderId="11" xfId="53" applyFont="1" applyFill="1" applyBorder="1" applyAlignment="1">
      <alignment shrinkToFit="1"/>
      <protection/>
    </xf>
    <xf numFmtId="0" fontId="18" fillId="0" borderId="41" xfId="53" applyFont="1" applyFill="1" applyBorder="1" applyAlignment="1">
      <alignment shrinkToFit="1"/>
      <protection/>
    </xf>
    <xf numFmtId="0" fontId="20" fillId="0" borderId="11" xfId="53" applyFont="1" applyFill="1" applyBorder="1">
      <alignment/>
      <protection/>
    </xf>
    <xf numFmtId="0" fontId="20" fillId="0" borderId="41" xfId="53" applyFont="1" applyFill="1" applyBorder="1">
      <alignment/>
      <protection/>
    </xf>
    <xf numFmtId="49" fontId="20" fillId="0" borderId="42" xfId="53" applyNumberFormat="1" applyFont="1" applyFill="1" applyBorder="1" applyAlignment="1">
      <alignment horizontal="center"/>
      <protection/>
    </xf>
    <xf numFmtId="49" fontId="20" fillId="0" borderId="12" xfId="53" applyNumberFormat="1" applyFont="1" applyFill="1" applyBorder="1" applyAlignment="1">
      <alignment horizontal="center"/>
      <protection/>
    </xf>
    <xf numFmtId="49" fontId="20" fillId="0" borderId="12" xfId="53" applyNumberFormat="1" applyFont="1" applyFill="1" applyBorder="1" applyAlignment="1">
      <alignment horizontal="center" wrapText="1"/>
      <protection/>
    </xf>
    <xf numFmtId="49" fontId="20" fillId="0" borderId="40" xfId="53" applyNumberFormat="1" applyFont="1" applyFill="1" applyBorder="1" applyAlignment="1">
      <alignment horizontal="center" wrapText="1"/>
      <protection/>
    </xf>
    <xf numFmtId="0" fontId="19" fillId="4" borderId="20" xfId="53" applyFont="1" applyFill="1" applyBorder="1" applyAlignment="1">
      <alignment horizontal="center"/>
      <protection/>
    </xf>
    <xf numFmtId="0" fontId="19" fillId="4" borderId="12" xfId="53" applyFont="1" applyFill="1" applyBorder="1" applyAlignment="1">
      <alignment horizontal="center"/>
      <protection/>
    </xf>
    <xf numFmtId="0" fontId="19" fillId="4" borderId="40" xfId="53" applyFont="1" applyFill="1" applyBorder="1" applyAlignment="1">
      <alignment horizontal="center"/>
      <protection/>
    </xf>
    <xf numFmtId="0" fontId="18" fillId="4" borderId="15" xfId="53" applyFont="1" applyFill="1" applyBorder="1" applyAlignment="1">
      <alignment horizontal="center"/>
      <protection/>
    </xf>
    <xf numFmtId="0" fontId="18" fillId="4" borderId="50" xfId="53" applyFont="1" applyFill="1" applyBorder="1" applyAlignment="1">
      <alignment horizontal="center"/>
      <protection/>
    </xf>
    <xf numFmtId="0" fontId="19" fillId="4" borderId="11" xfId="53" applyFont="1" applyFill="1" applyBorder="1" applyAlignment="1">
      <alignment wrapText="1"/>
      <protection/>
    </xf>
    <xf numFmtId="0" fontId="19" fillId="4" borderId="41" xfId="53" applyFont="1" applyFill="1" applyBorder="1" applyAlignment="1">
      <alignment wrapText="1"/>
      <protection/>
    </xf>
    <xf numFmtId="49" fontId="19" fillId="4" borderId="42" xfId="53" applyNumberFormat="1" applyFont="1" applyFill="1" applyBorder="1" applyAlignment="1">
      <alignment horizontal="center"/>
      <protection/>
    </xf>
    <xf numFmtId="49" fontId="19" fillId="4" borderId="12" xfId="53" applyNumberFormat="1" applyFont="1" applyFill="1" applyBorder="1" applyAlignment="1">
      <alignment horizontal="center"/>
      <protection/>
    </xf>
    <xf numFmtId="49" fontId="19" fillId="4" borderId="12" xfId="53" applyNumberFormat="1" applyFont="1" applyFill="1" applyBorder="1" applyAlignment="1">
      <alignment horizontal="center" wrapText="1"/>
      <protection/>
    </xf>
    <xf numFmtId="49" fontId="19" fillId="4" borderId="40" xfId="53" applyNumberFormat="1" applyFont="1" applyFill="1" applyBorder="1" applyAlignment="1">
      <alignment horizontal="center" wrapText="1"/>
      <protection/>
    </xf>
    <xf numFmtId="0" fontId="18" fillId="4" borderId="54" xfId="53" applyFont="1" applyFill="1" applyBorder="1" applyAlignment="1">
      <alignment horizontal="center"/>
      <protection/>
    </xf>
    <xf numFmtId="0" fontId="18" fillId="4" borderId="55" xfId="53" applyFont="1" applyFill="1" applyBorder="1" applyAlignment="1">
      <alignment horizontal="center"/>
      <protection/>
    </xf>
    <xf numFmtId="0" fontId="19" fillId="24" borderId="11" xfId="53" applyFont="1" applyFill="1" applyBorder="1" applyAlignment="1">
      <alignment wrapText="1"/>
      <protection/>
    </xf>
    <xf numFmtId="0" fontId="19" fillId="24" borderId="41" xfId="53" applyFont="1" applyFill="1" applyBorder="1" applyAlignment="1">
      <alignment wrapText="1"/>
      <protection/>
    </xf>
    <xf numFmtId="49" fontId="19" fillId="24" borderId="42" xfId="53" applyNumberFormat="1" applyFont="1" applyFill="1" applyBorder="1" applyAlignment="1">
      <alignment horizontal="center"/>
      <protection/>
    </xf>
    <xf numFmtId="49" fontId="19" fillId="24" borderId="12" xfId="53" applyNumberFormat="1" applyFont="1" applyFill="1" applyBorder="1" applyAlignment="1">
      <alignment horizontal="center"/>
      <protection/>
    </xf>
    <xf numFmtId="49" fontId="19" fillId="4" borderId="46" xfId="53" applyNumberFormat="1" applyFont="1" applyFill="1" applyBorder="1" applyAlignment="1">
      <alignment horizontal="center"/>
      <protection/>
    </xf>
    <xf numFmtId="49" fontId="19" fillId="4" borderId="10" xfId="53" applyNumberFormat="1" applyFont="1" applyFill="1" applyBorder="1" applyAlignment="1">
      <alignment horizontal="center"/>
      <protection/>
    </xf>
    <xf numFmtId="49" fontId="19" fillId="4" borderId="10" xfId="53" applyNumberFormat="1" applyFont="1" applyFill="1" applyBorder="1" applyAlignment="1">
      <alignment horizontal="center" wrapText="1"/>
      <protection/>
    </xf>
    <xf numFmtId="0" fontId="19" fillId="4" borderId="10" xfId="53" applyFont="1" applyFill="1" applyBorder="1" applyAlignment="1">
      <alignment horizontal="center"/>
      <protection/>
    </xf>
    <xf numFmtId="49" fontId="19" fillId="24" borderId="12" xfId="53" applyNumberFormat="1" applyFont="1" applyFill="1" applyBorder="1" applyAlignment="1">
      <alignment horizontal="center" wrapText="1"/>
      <protection/>
    </xf>
    <xf numFmtId="49" fontId="19" fillId="24" borderId="40" xfId="53" applyNumberFormat="1" applyFont="1" applyFill="1" applyBorder="1" applyAlignment="1">
      <alignment horizontal="center" wrapText="1"/>
      <protection/>
    </xf>
    <xf numFmtId="0" fontId="18" fillId="4" borderId="20" xfId="53" applyFont="1" applyFill="1" applyBorder="1" applyAlignment="1">
      <alignment horizontal="center"/>
      <protection/>
    </xf>
    <xf numFmtId="0" fontId="18" fillId="4" borderId="12" xfId="53" applyFont="1" applyFill="1" applyBorder="1" applyAlignment="1">
      <alignment horizontal="center"/>
      <protection/>
    </xf>
    <xf numFmtId="0" fontId="18" fillId="4" borderId="40" xfId="53" applyFont="1" applyFill="1" applyBorder="1" applyAlignment="1">
      <alignment horizontal="center"/>
      <protection/>
    </xf>
    <xf numFmtId="49" fontId="18" fillId="4" borderId="10" xfId="53" applyNumberFormat="1" applyFont="1" applyFill="1" applyBorder="1" applyAlignment="1">
      <alignment horizontal="center" wrapText="1"/>
      <protection/>
    </xf>
    <xf numFmtId="0" fontId="18" fillId="4" borderId="10" xfId="53" applyFont="1" applyFill="1" applyBorder="1" applyAlignment="1">
      <alignment horizontal="center"/>
      <protection/>
    </xf>
    <xf numFmtId="0" fontId="18" fillId="4" borderId="11" xfId="53" applyFont="1" applyFill="1" applyBorder="1" applyAlignment="1">
      <alignment wrapText="1"/>
      <protection/>
    </xf>
    <xf numFmtId="0" fontId="18" fillId="4" borderId="41" xfId="53" applyFont="1" applyFill="1" applyBorder="1" applyAlignment="1">
      <alignment wrapText="1"/>
      <protection/>
    </xf>
    <xf numFmtId="49" fontId="18" fillId="4" borderId="46" xfId="53" applyNumberFormat="1" applyFont="1" applyFill="1" applyBorder="1" applyAlignment="1">
      <alignment horizontal="center"/>
      <protection/>
    </xf>
    <xf numFmtId="49" fontId="18" fillId="4" borderId="10" xfId="53" applyNumberFormat="1" applyFont="1" applyFill="1" applyBorder="1" applyAlignment="1">
      <alignment horizontal="center"/>
      <protection/>
    </xf>
    <xf numFmtId="0" fontId="19" fillId="4" borderId="54" xfId="53" applyFont="1" applyFill="1" applyBorder="1" applyAlignment="1">
      <alignment horizontal="center"/>
      <protection/>
    </xf>
    <xf numFmtId="0" fontId="19" fillId="4" borderId="55" xfId="53" applyFont="1" applyFill="1" applyBorder="1" applyAlignment="1">
      <alignment horizontal="center"/>
      <protection/>
    </xf>
    <xf numFmtId="49" fontId="18" fillId="4" borderId="42" xfId="53" applyNumberFormat="1" applyFont="1" applyFill="1" applyBorder="1" applyAlignment="1">
      <alignment horizontal="center"/>
      <protection/>
    </xf>
    <xf numFmtId="49" fontId="18" fillId="4" borderId="12" xfId="53" applyNumberFormat="1" applyFont="1" applyFill="1" applyBorder="1" applyAlignment="1">
      <alignment horizontal="center"/>
      <protection/>
    </xf>
    <xf numFmtId="49" fontId="18" fillId="4" borderId="12" xfId="53" applyNumberFormat="1" applyFont="1" applyFill="1" applyBorder="1" applyAlignment="1">
      <alignment horizontal="center" wrapText="1"/>
      <protection/>
    </xf>
    <xf numFmtId="49" fontId="18" fillId="4" borderId="40" xfId="53" applyNumberFormat="1" applyFont="1" applyFill="1" applyBorder="1" applyAlignment="1">
      <alignment horizontal="center" wrapText="1"/>
      <protection/>
    </xf>
    <xf numFmtId="0" fontId="19" fillId="0" borderId="11" xfId="53" applyFont="1" applyBorder="1" applyAlignment="1">
      <alignment wrapText="1"/>
      <protection/>
    </xf>
    <xf numFmtId="0" fontId="19" fillId="0" borderId="41" xfId="53" applyFont="1" applyBorder="1" applyAlignment="1">
      <alignment wrapText="1"/>
      <protection/>
    </xf>
    <xf numFmtId="165" fontId="19" fillId="4" borderId="12" xfId="53" applyNumberFormat="1" applyFont="1" applyFill="1" applyBorder="1" applyAlignment="1">
      <alignment horizontal="center" wrapText="1"/>
      <protection/>
    </xf>
    <xf numFmtId="165" fontId="19" fillId="4" borderId="40" xfId="53" applyNumberFormat="1" applyFont="1" applyFill="1" applyBorder="1" applyAlignment="1">
      <alignment horizontal="center" wrapText="1"/>
      <protection/>
    </xf>
    <xf numFmtId="0" fontId="18" fillId="24" borderId="54" xfId="53" applyFont="1" applyFill="1" applyBorder="1" applyAlignment="1">
      <alignment horizontal="center"/>
      <protection/>
    </xf>
    <xf numFmtId="0" fontId="18" fillId="24" borderId="55" xfId="53" applyFont="1" applyFill="1" applyBorder="1" applyAlignment="1">
      <alignment horizontal="center"/>
      <protection/>
    </xf>
    <xf numFmtId="165" fontId="19" fillId="24" borderId="12" xfId="53" applyNumberFormat="1" applyFont="1" applyFill="1" applyBorder="1" applyAlignment="1">
      <alignment horizontal="center" wrapText="1"/>
      <protection/>
    </xf>
    <xf numFmtId="165" fontId="19" fillId="24" borderId="40" xfId="53" applyNumberFormat="1" applyFont="1" applyFill="1" applyBorder="1" applyAlignment="1">
      <alignment horizontal="center" wrapText="1"/>
      <protection/>
    </xf>
    <xf numFmtId="0" fontId="19" fillId="0" borderId="11" xfId="53" applyFont="1" applyFill="1" applyBorder="1" applyAlignment="1">
      <alignment wrapText="1"/>
      <protection/>
    </xf>
    <xf numFmtId="0" fontId="19" fillId="0" borderId="41" xfId="53" applyFont="1" applyFill="1" applyBorder="1" applyAlignment="1">
      <alignment wrapText="1"/>
      <protection/>
    </xf>
    <xf numFmtId="0" fontId="17" fillId="0" borderId="29" xfId="53" applyFont="1" applyBorder="1" applyAlignment="1">
      <alignment horizontal="center"/>
      <protection/>
    </xf>
    <xf numFmtId="0" fontId="17" fillId="0" borderId="13" xfId="53" applyFont="1" applyBorder="1" applyAlignment="1">
      <alignment horizontal="center" vertical="top" wrapText="1"/>
      <protection/>
    </xf>
    <xf numFmtId="0" fontId="17" fillId="0" borderId="45" xfId="53" applyFont="1" applyBorder="1" applyAlignment="1">
      <alignment horizontal="center" vertical="top" wrapText="1"/>
      <protection/>
    </xf>
    <xf numFmtId="0" fontId="17" fillId="0" borderId="17" xfId="53" applyFont="1" applyBorder="1" applyAlignment="1">
      <alignment horizontal="center" vertical="top" wrapText="1"/>
      <protection/>
    </xf>
    <xf numFmtId="0" fontId="17" fillId="0" borderId="56" xfId="53" applyFont="1" applyBorder="1" applyAlignment="1">
      <alignment horizontal="center" vertical="top" wrapText="1"/>
      <protection/>
    </xf>
    <xf numFmtId="0" fontId="17" fillId="0" borderId="23" xfId="53" applyFont="1" applyBorder="1" applyAlignment="1">
      <alignment horizontal="center" vertical="top" wrapText="1"/>
      <protection/>
    </xf>
    <xf numFmtId="0" fontId="17" fillId="0" borderId="25" xfId="53" applyFont="1" applyBorder="1" applyAlignment="1">
      <alignment horizontal="center" vertical="top" wrapText="1"/>
      <protection/>
    </xf>
    <xf numFmtId="0" fontId="15" fillId="0" borderId="15" xfId="65" applyNumberFormat="1" applyFont="1" applyFill="1" applyBorder="1" applyAlignment="1">
      <alignment horizontal="center" shrinkToFit="1"/>
    </xf>
    <xf numFmtId="0" fontId="22" fillId="25" borderId="10" xfId="65" applyNumberFormat="1" applyFont="1" applyFill="1" applyBorder="1" applyAlignment="1">
      <alignment horizontal="center" shrinkToFit="1"/>
    </xf>
    <xf numFmtId="43" fontId="22" fillId="25" borderId="10" xfId="65" applyFont="1" applyFill="1" applyBorder="1" applyAlignment="1">
      <alignment horizontal="center" shrinkToFit="1"/>
    </xf>
    <xf numFmtId="0" fontId="17" fillId="0" borderId="14" xfId="53" applyFont="1" applyBorder="1" applyAlignment="1">
      <alignment wrapText="1"/>
      <protection/>
    </xf>
    <xf numFmtId="0" fontId="17" fillId="0" borderId="57" xfId="53" applyFont="1" applyBorder="1" applyAlignment="1">
      <alignment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0" fontId="17" fillId="0" borderId="10" xfId="53" applyFont="1" applyBorder="1" applyAlignment="1">
      <alignment horizontal="center"/>
      <protection/>
    </xf>
    <xf numFmtId="186" fontId="15" fillId="0" borderId="15" xfId="65" applyNumberFormat="1" applyFont="1" applyFill="1" applyBorder="1" applyAlignment="1">
      <alignment horizontal="center" shrinkToFit="1"/>
    </xf>
    <xf numFmtId="186" fontId="22" fillId="25" borderId="10" xfId="65" applyNumberFormat="1" applyFont="1" applyFill="1" applyBorder="1" applyAlignment="1">
      <alignment horizontal="center" shrinkToFit="1"/>
    </xf>
    <xf numFmtId="49" fontId="22" fillId="25" borderId="10" xfId="53" applyNumberFormat="1" applyFont="1" applyFill="1" applyBorder="1" applyAlignment="1">
      <alignment horizontal="center"/>
      <protection/>
    </xf>
    <xf numFmtId="49" fontId="21" fillId="25" borderId="46" xfId="53" applyNumberFormat="1" applyFont="1" applyFill="1" applyBorder="1" applyAlignment="1">
      <alignment horizontal="center"/>
      <protection/>
    </xf>
    <xf numFmtId="49" fontId="21" fillId="25" borderId="10" xfId="53" applyNumberFormat="1" applyFont="1" applyFill="1" applyBorder="1" applyAlignment="1">
      <alignment horizontal="center"/>
      <protection/>
    </xf>
    <xf numFmtId="0" fontId="17" fillId="0" borderId="41" xfId="53" applyFont="1" applyBorder="1">
      <alignment/>
      <protection/>
    </xf>
    <xf numFmtId="0" fontId="17" fillId="0" borderId="11" xfId="53" applyFont="1" applyFill="1" applyBorder="1" applyAlignment="1">
      <alignment wrapText="1"/>
      <protection/>
    </xf>
    <xf numFmtId="0" fontId="17" fillId="0" borderId="41" xfId="53" applyFont="1" applyFill="1" applyBorder="1" applyAlignment="1">
      <alignment wrapText="1"/>
      <protection/>
    </xf>
    <xf numFmtId="0" fontId="22" fillId="0" borderId="10" xfId="65" applyNumberFormat="1" applyFont="1" applyFill="1" applyBorder="1" applyAlignment="1">
      <alignment horizontal="center" shrinkToFit="1"/>
    </xf>
    <xf numFmtId="49" fontId="26" fillId="0" borderId="10" xfId="53" applyNumberFormat="1" applyFont="1" applyFill="1" applyBorder="1" applyAlignment="1">
      <alignment horizontal="center"/>
      <protection/>
    </xf>
    <xf numFmtId="49" fontId="15" fillId="0" borderId="0" xfId="53" applyNumberFormat="1" applyFont="1">
      <alignment/>
      <protection/>
    </xf>
    <xf numFmtId="49" fontId="14" fillId="0" borderId="0" xfId="53" applyNumberFormat="1" applyFont="1" applyAlignment="1">
      <alignment horizontal="left"/>
      <protection/>
    </xf>
    <xf numFmtId="0" fontId="0" fillId="0" borderId="0" xfId="0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сячный декабрь" xfId="53"/>
    <cellStyle name="Обычный_Проект приложений 2009 " xfId="54"/>
    <cellStyle name="Обычный_Проект приложений 2009 (version 1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месячный декабрь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74;&#1072;&#1088;&#1090;.&#1086;&#1090;&#1095;&#1077;&#1090;%202008\1%20&#1082;&#1074;&#1072;&#1088;&#1090;&#1072;&#1083;%2008&#1075;\&#1084;&#1077;&#1089;&#1103;&#1095;&#1085;&#1099;&#1081;%202007%201\&#1084;&#1072;&#1088;&#1090;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&#1074;&#1072;&#1088;&#1090;.&#1086;&#1090;&#1095;&#1077;&#1090;%202008\1%20&#1082;&#1074;&#1072;&#1088;&#1090;&#1072;&#1083;%2008&#1075;\&#1084;&#1077;&#1089;&#1103;&#1095;&#1085;&#1099;&#1081;%202007%201\Documents%20and%20Settings\&#1071;\&#1056;&#1072;&#1073;&#1086;&#1095;&#1080;&#1081;%20&#1089;&#1090;&#1086;&#1083;\2006&#1075;.&#1086;&#1090;&#1095;&#1077;&#1090;%20&#1084;&#1077;&#1089;&#1103;&#1095;&#1085;&#1099;&#1081;\&#1050;&#1086;&#1087;&#1080;&#1103;%20&#1050;&#1085;&#1080;&#1075;&#1072;1\&#1052;&#1077;&#1089;&#1103;&#1095;&#1085;&#1099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%20&#1075;&#1086;&#1076;\&#1057;&#1077;&#1089;&#1089;&#1080;&#1080;\&#1076;&#1077;&#1082;&#1072;&#1073;&#1088;&#1100;\&#1056;&#1077;&#1096;&#1077;&#1085;&#1080;&#1077;%20&#1086;%20&#1073;&#1102;&#1076;&#1078;&#1077;&#1090;&#1077;%20&#1085;&#1072;%202015%20&#1075;&#1086;&#1076;\&#1055;&#1088;&#1086;&#1077;&#1082;&#1090;%20&#1087;&#1088;&#1080;&#1083;&#1086;&#1078;&#1077;&#1085;&#1080;&#1081;%202015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Общегос"/>
      <sheetName val="Глава"/>
      <sheetName val="Законодат свод"/>
      <sheetName val="Законодат"/>
      <sheetName val="АП.Депутатов"/>
      <sheetName val="Аппарат АДМ"/>
      <sheetName val="Администрация"/>
      <sheetName val="Бухгалтерия"/>
      <sheetName val="Рез.Ф,Главы"/>
      <sheetName val="ДР.Общегос.вопр"/>
      <sheetName val="БТИ"/>
      <sheetName val="Земля"/>
      <sheetName val="Др.обяз-ва"/>
      <sheetName val="Нотариат"/>
      <sheetName val="Ассоц."/>
      <sheetName val="Воинск.учет"/>
      <sheetName val="Нац.без-ть"/>
      <sheetName val="Милиция"/>
      <sheetName val="ЧС"/>
      <sheetName val="Противопож"/>
      <sheetName val="Нац.эк-ка"/>
      <sheetName val="Транспорт"/>
      <sheetName val="Авиаплощ"/>
      <sheetName val="Автотранспорт"/>
      <sheetName val="Ген.планы"/>
      <sheetName val="ЖКХ"/>
      <sheetName val="ЖХ"/>
      <sheetName val="Субс.опл.жилья"/>
      <sheetName val="Кап.рем."/>
      <sheetName val="КХ"/>
      <sheetName val="Субсидии свод"/>
      <sheetName val="Электроэн"/>
      <sheetName val="Теплоэн"/>
      <sheetName val="Нечистоты"/>
      <sheetName val="Баня"/>
      <sheetName val="Благ-во"/>
      <sheetName val="отдых"/>
      <sheetName val="Свалка"/>
      <sheetName val="Башня"/>
      <sheetName val="Ул.освещ"/>
      <sheetName val="Дороги СВОД"/>
      <sheetName val="Дороги внутр "/>
      <sheetName val="Дорога В-Пёша"/>
      <sheetName val="Дорога Волоковая"/>
      <sheetName val="Озеленение"/>
      <sheetName val="Кладбища"/>
      <sheetName val="Нар.обр+предприн.деят"/>
      <sheetName val="Нар.обр"/>
      <sheetName val="Дошк.обр+препр."/>
      <sheetName val="Дошк.обр"/>
      <sheetName val="Дс Н-Пёша"/>
      <sheetName val="Дс В-Пёша "/>
      <sheetName val="Дс Волоков"/>
      <sheetName val="Льготы дошк."/>
      <sheetName val="Родит.плата"/>
      <sheetName val="Родит.плН-Пеша"/>
      <sheetName val="Родит.плВ-Пеша"/>
      <sheetName val="Родит.плВолоковая"/>
      <sheetName val="Школы + инт-т"/>
      <sheetName val="Интернат"/>
      <sheetName val="Школа Н-П"/>
      <sheetName val="Школа В-П "/>
      <sheetName val="Школа Волоков"/>
      <sheetName val="Школа Белушье"/>
      <sheetName val="Школа Волонга"/>
      <sheetName val="Школы + инт-т 01"/>
      <sheetName val="Интернат 01"/>
      <sheetName val="Школа Н-П 01"/>
      <sheetName val="Школа В-П 01 "/>
      <sheetName val="Школа Волоков 01 "/>
      <sheetName val="Школа Белушье 01"/>
      <sheetName val="Льготы"/>
      <sheetName val="Школы + инт-т 02"/>
      <sheetName val="Интернат 02"/>
      <sheetName val="Школа Н-П 02"/>
      <sheetName val="Школа В-П 02"/>
      <sheetName val="Школа Волоковая 02"/>
      <sheetName val="Школа Белушье 02"/>
      <sheetName val="Школа Волонга 02"/>
      <sheetName val="Молод.пол-ка свод"/>
      <sheetName val="Молод.пол-ка"/>
      <sheetName val="Культура"/>
      <sheetName val="ДК"/>
      <sheetName val="ЦСДК"/>
      <sheetName val="В-П ДК"/>
      <sheetName val="Волоковая ДК"/>
      <sheetName val="Белушье ДК"/>
      <sheetName val="Волонга ДК"/>
      <sheetName val="ДК Предприн."/>
      <sheetName val="ЦСДК предпр"/>
      <sheetName val="ДК ВП Предприн"/>
      <sheetName val="ДК Волок Предприн"/>
      <sheetName val="100 летие"/>
      <sheetName val="Здр+спорт"/>
      <sheetName val="Здравохр."/>
      <sheetName val="Больница"/>
      <sheetName val="ФАПы"/>
      <sheetName val="В-П ФАП"/>
      <sheetName val="Волок ФАП"/>
      <sheetName val="Белушье ФАП"/>
      <sheetName val="Волонга ФАП"/>
      <sheetName val="Выплаты по ФАПам"/>
      <sheetName val="Физ.и спорт"/>
      <sheetName val="Соц.пол-ка"/>
      <sheetName val="Пенсии"/>
      <sheetName val="Соц.обеспеч"/>
      <sheetName val="Субсидии населен"/>
      <sheetName val="Рез.Ф,Главы (2)"/>
      <sheetName val="Фин.пом"/>
      <sheetName val="Уголь"/>
    </sheetNames>
    <sheetDataSet>
      <sheetData sheetId="1">
        <row r="104">
          <cell r="BH104" t="str">
            <v>Лимиты бюджетных обязательств</v>
          </cell>
        </row>
        <row r="105">
          <cell r="CJ105" t="str">
            <v>по
ассигнованиям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Общегос. вопр."/>
      <sheetName val="Глава"/>
      <sheetName val="Председ."/>
      <sheetName val="Аппарат.упр."/>
      <sheetName val="Адм."/>
      <sheetName val="Бухг"/>
      <sheetName val="Рез.фонд Главы (2)"/>
      <sheetName val="Др.общегос."/>
      <sheetName val="Ассоц.МО"/>
      <sheetName val="Нотар.действ."/>
      <sheetName val="Воинский учет"/>
      <sheetName val="Нац.без.прав.деят."/>
      <sheetName val="Милиция"/>
      <sheetName val="Чрезв.сит."/>
      <sheetName val="Рез.фонд Адм-ции"/>
      <sheetName val="Противоп.мер."/>
      <sheetName val="Нац.эк-ка"/>
      <sheetName val="Транспорт"/>
      <sheetName val="Авиапл."/>
      <sheetName val="Автотранспорт"/>
      <sheetName val="Дорожн.х-во"/>
      <sheetName val="Сод.дорог"/>
      <sheetName val="Тротуары"/>
      <sheetName val="ЖКХ свод"/>
      <sheetName val="ЖКХ без субв."/>
      <sheetName val="ЖХ свод"/>
      <sheetName val="ЖХ без субв."/>
      <sheetName val="Ц-субв.опл.жилья"/>
      <sheetName val="Тек.рем.собств.ср-тв"/>
      <sheetName val="Ц-субв.сод.жил.20% от станд"/>
      <sheetName val="Тек.рем."/>
      <sheetName val="Мер.обл.ЖХ"/>
      <sheetName val="БТИ"/>
      <sheetName val="Кап.рем."/>
      <sheetName val="КХ-свод"/>
      <sheetName val="КХ без субв."/>
      <sheetName val="Ц.Субв.тело,эл.энерг"/>
      <sheetName val="Ц.Субв.на тепло"/>
      <sheetName val="Ц.субв.на электроэн."/>
      <sheetName val="Ц.субв.ЖКХ.20%от стСобств.ср-тв"/>
      <sheetName val="Теплоэн. собст.ср."/>
      <sheetName val="Нечистоты собств.ср-тв"/>
      <sheetName val="Ц.субв.на комм.усл.20%от ст."/>
      <sheetName val="Теплоэн."/>
      <sheetName val="Водоотведение"/>
      <sheetName val="Водоснабжение"/>
      <sheetName val="Тек.рем.объектов ЖКХ"/>
      <sheetName val="КХ благ-во"/>
      <sheetName val="Уличн.осв."/>
      <sheetName val="Озелен."/>
      <sheetName val="Дет.площ."/>
      <sheetName val="Сод.кладбищ"/>
      <sheetName val="Сод.свалок"/>
      <sheetName val="Мер.в обл.КХ"/>
      <sheetName val="Баня"/>
      <sheetName val="Жилищн.субс."/>
      <sheetName val="Нар.обр."/>
      <sheetName val="Дошк.обр."/>
      <sheetName val="Дсад №35"/>
      <sheetName val="В-Пеш.Д-сад"/>
      <sheetName val="Волоков.Д-сад"/>
      <sheetName val="Общ.обр."/>
      <sheetName val="Интернат"/>
      <sheetName val="Школы"/>
      <sheetName val="Н-Пёша школа"/>
      <sheetName val="В-Пёша школа"/>
      <sheetName val="Волоковая школа"/>
      <sheetName val="Белушье школа"/>
      <sheetName val="Волонга школа"/>
      <sheetName val="Школы Кр"/>
      <sheetName val="Н-Пёша школа Кр"/>
      <sheetName val="В-Пёша школа Кр"/>
      <sheetName val="Волоковая школа Кр"/>
      <sheetName val="Белушье школа Кр"/>
      <sheetName val="Волонга школа Кр"/>
      <sheetName val="мероприятия"/>
      <sheetName val="Детские площадки "/>
      <sheetName val="Молодежь"/>
      <sheetName val="Культура"/>
      <sheetName val="ДК"/>
      <sheetName val="ЦСДК"/>
      <sheetName val="В-Пеша ДК"/>
      <sheetName val="Волоковая ДК"/>
      <sheetName val="Белуш.ДК"/>
      <sheetName val="Волонга ДК"/>
      <sheetName val="Библ.свод"/>
      <sheetName val="Н-Пёша библ."/>
      <sheetName val="В-Пёша библ."/>
      <sheetName val="Волоковая биб."/>
      <sheetName val="Белушская библ."/>
      <sheetName val="Волонгская библ."/>
      <sheetName val="Здр.и спорт"/>
      <sheetName val="Здравоохранение"/>
      <sheetName val="Больница"/>
      <sheetName val="ФАПы"/>
      <sheetName val="В-Пёшский ФАП"/>
      <sheetName val="Волоковской ФАП"/>
      <sheetName val="Белушский ФАП"/>
      <sheetName val="Волонг.ФАП"/>
      <sheetName val="ФАПы (2)"/>
      <sheetName val="В-Пёшский ФАП (2)"/>
      <sheetName val="Волоковской ФАП (2)"/>
      <sheetName val="Белушский ФАП (2)"/>
      <sheetName val="Волонг.ФАП (2)"/>
      <sheetName val="Физ и спорт"/>
      <sheetName val="Соц.пол-ка"/>
      <sheetName val="Пенсии"/>
      <sheetName val="Опёка"/>
      <sheetName val="Рез.фонд Главы"/>
      <sheetName val="Соц.пом. малоимущ."/>
    </sheetNames>
    <sheetDataSet>
      <sheetData sheetId="95">
        <row r="119">
          <cell r="AQ119">
            <v>0</v>
          </cell>
          <cell r="BH119">
            <v>0</v>
          </cell>
          <cell r="BU119">
            <v>0</v>
          </cell>
        </row>
        <row r="120">
          <cell r="AQ120">
            <v>0</v>
          </cell>
          <cell r="BH120">
            <v>0</v>
          </cell>
          <cell r="BU1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(прил.1)"/>
      <sheetName val="гл.адм.(2 прил.)"/>
      <sheetName val="гл.адм.ист.фин.деф.(3 прил.)"/>
      <sheetName val="Расходы (4 прил.)"/>
      <sheetName val="Безвозм.(5 прил.)"/>
      <sheetName val="ист.фин.деф. (6 прил.)"/>
      <sheetName val="МЦП (прил. 7)"/>
    </sheetNames>
    <sheetDataSet>
      <sheetData sheetId="0">
        <row r="66">
          <cell r="D66">
            <v>3075.3</v>
          </cell>
        </row>
        <row r="67">
          <cell r="D67">
            <v>6927.9</v>
          </cell>
        </row>
        <row r="72">
          <cell r="C72" t="str">
            <v>Субсидии на предоставление социальной поддержки неработающих граждан пожилого возраста в виде предоставления бесплатного посещения общественных бань</v>
          </cell>
        </row>
        <row r="73">
          <cell r="C73" t="str">
            <v>Субсидии по обеспечению доплат к пенсии муниципальных служащих и выборных должностных лиц </v>
          </cell>
        </row>
        <row r="74">
          <cell r="C74" t="str">
            <v>Субсидии на устранение третьими лицами недостатков объектов капитального строительства, обнаруженных в пределах гарантийного срока по государственным контрактам строительного подряда, заключённым для обеспечения нужд Ненецкого автономного округа</v>
          </cell>
        </row>
        <row r="75">
          <cell r="C75" t="str">
            <v>Субсидии по содержанию мест захоронения участников Великой Отечественной войны на территории Ненецкого автономного округа  </v>
          </cell>
        </row>
        <row r="83">
          <cell r="D83">
            <v>149.8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221"/>
  <sheetViews>
    <sheetView view="pageBreakPreview" zoomScaleSheetLayoutView="100" zoomScalePageLayoutView="0" workbookViewId="0" topLeftCell="B9">
      <selection activeCell="C13" sqref="C13:D13"/>
    </sheetView>
  </sheetViews>
  <sheetFormatPr defaultColWidth="9.00390625" defaultRowHeight="12.75"/>
  <cols>
    <col min="1" max="1" width="54.375" style="19" hidden="1" customWidth="1"/>
    <col min="2" max="2" width="24.625" style="10" customWidth="1"/>
    <col min="3" max="3" width="51.625" style="19" customWidth="1"/>
    <col min="4" max="4" width="10.25390625" style="9" customWidth="1"/>
    <col min="5" max="5" width="9.125" style="9" customWidth="1"/>
    <col min="6" max="6" width="16.375" style="9" customWidth="1"/>
    <col min="7" max="7" width="13.75390625" style="9" customWidth="1"/>
    <col min="8" max="16384" width="9.125" style="9" customWidth="1"/>
  </cols>
  <sheetData>
    <row r="1" ht="12.75" hidden="1"/>
    <row r="2" ht="9" customHeight="1" hidden="1">
      <c r="D2" s="11" t="s">
        <v>643</v>
      </c>
    </row>
    <row r="3" spans="2:3" ht="11.25" customHeight="1" hidden="1">
      <c r="B3" s="274" t="s">
        <v>660</v>
      </c>
      <c r="C3" s="274"/>
    </row>
    <row r="4" spans="2:4" ht="8.25" customHeight="1" hidden="1">
      <c r="B4" s="14"/>
      <c r="D4" s="14" t="s">
        <v>661</v>
      </c>
    </row>
    <row r="5" spans="1:3" s="3" customFormat="1" ht="12.75" customHeight="1" hidden="1">
      <c r="A5" s="277"/>
      <c r="B5" s="277"/>
      <c r="C5" s="277"/>
    </row>
    <row r="6" spans="1:3" ht="12.75" customHeight="1" hidden="1">
      <c r="A6" s="274"/>
      <c r="B6" s="274"/>
      <c r="C6" s="274"/>
    </row>
    <row r="7" spans="1:3" ht="12.75" customHeight="1" hidden="1">
      <c r="A7" s="278"/>
      <c r="B7" s="278"/>
      <c r="C7" s="278"/>
    </row>
    <row r="8" spans="1:3" s="17" customFormat="1" ht="12.75" customHeight="1" hidden="1">
      <c r="A8" s="279"/>
      <c r="B8" s="279"/>
      <c r="C8" s="279"/>
    </row>
    <row r="9" spans="1:4" s="17" customFormat="1" ht="12.75" customHeight="1">
      <c r="A9" s="89"/>
      <c r="B9" s="89"/>
      <c r="C9" s="280" t="s">
        <v>476</v>
      </c>
      <c r="D9" s="281"/>
    </row>
    <row r="10" spans="1:4" s="17" customFormat="1" ht="12.75" customHeight="1">
      <c r="A10" s="89"/>
      <c r="B10" s="89"/>
      <c r="C10" s="89"/>
      <c r="D10" s="145" t="s">
        <v>459</v>
      </c>
    </row>
    <row r="11" spans="1:4" s="17" customFormat="1" ht="12.75" customHeight="1" hidden="1">
      <c r="A11" s="89"/>
      <c r="B11" s="89"/>
      <c r="C11" s="89"/>
      <c r="D11" s="145" t="s">
        <v>459</v>
      </c>
    </row>
    <row r="12" spans="1:4" s="17" customFormat="1" ht="11.25" customHeight="1">
      <c r="A12" s="89"/>
      <c r="B12" s="89"/>
      <c r="C12" s="280" t="s">
        <v>430</v>
      </c>
      <c r="D12" s="281"/>
    </row>
    <row r="13" spans="1:4" s="17" customFormat="1" ht="11.25" customHeight="1">
      <c r="A13" s="89"/>
      <c r="B13" s="89"/>
      <c r="C13" s="280" t="s">
        <v>268</v>
      </c>
      <c r="D13" s="281"/>
    </row>
    <row r="14" ht="5.25" customHeight="1"/>
    <row r="15" ht="12.75" hidden="1"/>
    <row r="16" spans="1:3" ht="25.5" customHeight="1" hidden="1">
      <c r="A16" s="276"/>
      <c r="B16" s="276"/>
      <c r="C16" s="276"/>
    </row>
    <row r="17" spans="1:3" ht="12.75" hidden="1">
      <c r="A17" s="275"/>
      <c r="B17" s="275"/>
      <c r="C17" s="275"/>
    </row>
    <row r="18" spans="1:4" ht="39.75" customHeight="1">
      <c r="A18" s="181"/>
      <c r="B18" s="282" t="s">
        <v>477</v>
      </c>
      <c r="C18" s="283"/>
      <c r="D18" s="283"/>
    </row>
    <row r="19" ht="12.75" hidden="1"/>
    <row r="20" ht="12.75" hidden="1"/>
    <row r="21" spans="1:4" s="3" customFormat="1" ht="11.25" customHeight="1" hidden="1">
      <c r="A21" s="20"/>
      <c r="B21" s="2"/>
      <c r="C21" s="20"/>
      <c r="D21" s="16"/>
    </row>
    <row r="22" spans="1:4" s="3" customFormat="1" ht="15.75" customHeight="1">
      <c r="A22" s="20"/>
      <c r="B22" s="2"/>
      <c r="C22" s="20"/>
      <c r="D22" s="16"/>
    </row>
    <row r="23" spans="1:4" s="21" customFormat="1" ht="23.25" customHeight="1">
      <c r="A23" s="272" t="s">
        <v>586</v>
      </c>
      <c r="B23" s="273" t="s">
        <v>7</v>
      </c>
      <c r="C23" s="269" t="s">
        <v>8</v>
      </c>
      <c r="D23" s="269" t="s">
        <v>521</v>
      </c>
    </row>
    <row r="24" spans="1:4" ht="37.5" customHeight="1">
      <c r="A24" s="272"/>
      <c r="B24" s="273"/>
      <c r="C24" s="269"/>
      <c r="D24" s="270"/>
    </row>
    <row r="25" spans="1:4" ht="12.75" customHeight="1">
      <c r="A25" s="137">
        <v>1</v>
      </c>
      <c r="B25" s="85" t="s">
        <v>12</v>
      </c>
      <c r="C25" s="82">
        <v>2</v>
      </c>
      <c r="D25" s="83">
        <v>3</v>
      </c>
    </row>
    <row r="26" spans="1:4" s="13" customFormat="1" ht="12.75" customHeight="1" hidden="1">
      <c r="A26" s="116" t="s">
        <v>645</v>
      </c>
      <c r="B26" s="85"/>
      <c r="C26" s="86" t="s">
        <v>645</v>
      </c>
      <c r="D26" s="84">
        <f>D28+D47</f>
        <v>2972.3</v>
      </c>
    </row>
    <row r="27" spans="1:4" s="13" customFormat="1" ht="13.5" thickBot="1">
      <c r="A27" s="114" t="s">
        <v>587</v>
      </c>
      <c r="B27" s="85" t="s">
        <v>699</v>
      </c>
      <c r="C27" s="86" t="s">
        <v>1</v>
      </c>
      <c r="D27" s="110">
        <f>D28+D47</f>
        <v>2972.3</v>
      </c>
    </row>
    <row r="28" spans="1:4" s="13" customFormat="1" ht="13.5" thickBot="1">
      <c r="A28" s="114" t="s">
        <v>587</v>
      </c>
      <c r="B28" s="85"/>
      <c r="C28" s="86" t="s">
        <v>587</v>
      </c>
      <c r="D28" s="110">
        <f>D29+D32+D36+D44</f>
        <v>2972.3</v>
      </c>
    </row>
    <row r="29" spans="1:4" s="13" customFormat="1" ht="12.75" customHeight="1">
      <c r="A29" s="115" t="s">
        <v>588</v>
      </c>
      <c r="B29" s="85" t="s">
        <v>701</v>
      </c>
      <c r="C29" s="86" t="s">
        <v>700</v>
      </c>
      <c r="D29" s="110">
        <f>D31</f>
        <v>1999.3</v>
      </c>
    </row>
    <row r="30" spans="1:4" s="13" customFormat="1" ht="12.75">
      <c r="A30" s="115"/>
      <c r="B30" s="109" t="s">
        <v>10</v>
      </c>
      <c r="C30" s="86" t="s">
        <v>9</v>
      </c>
      <c r="D30" s="110">
        <f>D31</f>
        <v>1999.3</v>
      </c>
    </row>
    <row r="31" spans="1:4" s="13" customFormat="1" ht="65.25" customHeight="1">
      <c r="A31" s="116" t="s">
        <v>403</v>
      </c>
      <c r="B31" s="109" t="s">
        <v>334</v>
      </c>
      <c r="C31" s="88" t="s">
        <v>555</v>
      </c>
      <c r="D31" s="110">
        <v>1999.3</v>
      </c>
    </row>
    <row r="32" spans="1:4" s="13" customFormat="1" ht="12.75">
      <c r="A32" s="116"/>
      <c r="B32" s="85" t="s">
        <v>418</v>
      </c>
      <c r="C32" s="86" t="s">
        <v>419</v>
      </c>
      <c r="D32" s="110">
        <f>D34</f>
        <v>333.7</v>
      </c>
    </row>
    <row r="33" spans="1:4" s="13" customFormat="1" ht="12.75">
      <c r="A33" s="116"/>
      <c r="B33" s="85" t="s">
        <v>23</v>
      </c>
      <c r="C33" s="86" t="s">
        <v>420</v>
      </c>
      <c r="D33" s="110">
        <f>D34</f>
        <v>333.7</v>
      </c>
    </row>
    <row r="34" spans="1:4" s="13" customFormat="1" ht="12.75">
      <c r="A34" s="116"/>
      <c r="B34" s="85" t="s">
        <v>527</v>
      </c>
      <c r="C34" s="86" t="s">
        <v>420</v>
      </c>
      <c r="D34" s="110">
        <v>333.7</v>
      </c>
    </row>
    <row r="35" spans="1:4" s="13" customFormat="1" ht="12.75" hidden="1">
      <c r="A35" s="116"/>
      <c r="B35" s="85"/>
      <c r="C35" s="86"/>
      <c r="D35" s="110"/>
    </row>
    <row r="36" spans="1:4" s="13" customFormat="1" ht="12.75">
      <c r="A36" s="116"/>
      <c r="B36" s="85" t="s">
        <v>702</v>
      </c>
      <c r="C36" s="88" t="s">
        <v>703</v>
      </c>
      <c r="D36" s="110">
        <f>D38+D39</f>
        <v>594.3</v>
      </c>
    </row>
    <row r="37" spans="1:4" s="13" customFormat="1" ht="12.75">
      <c r="A37" s="116"/>
      <c r="B37" s="109" t="s">
        <v>24</v>
      </c>
      <c r="C37" s="88" t="s">
        <v>28</v>
      </c>
      <c r="D37" s="110">
        <f>D38</f>
        <v>32</v>
      </c>
    </row>
    <row r="38" spans="1:4" s="13" customFormat="1" ht="38.25">
      <c r="A38" s="116" t="s">
        <v>685</v>
      </c>
      <c r="B38" s="85" t="s">
        <v>667</v>
      </c>
      <c r="C38" s="101" t="s">
        <v>531</v>
      </c>
      <c r="D38" s="110">
        <v>32</v>
      </c>
    </row>
    <row r="39" spans="1:4" s="13" customFormat="1" ht="12.75">
      <c r="A39" s="113" t="s">
        <v>686</v>
      </c>
      <c r="B39" s="109" t="s">
        <v>25</v>
      </c>
      <c r="C39" s="86" t="s">
        <v>686</v>
      </c>
      <c r="D39" s="110">
        <f>D41+D43</f>
        <v>562.3</v>
      </c>
    </row>
    <row r="40" spans="1:4" s="13" customFormat="1" ht="12.75">
      <c r="A40" s="113"/>
      <c r="B40" s="109" t="s">
        <v>344</v>
      </c>
      <c r="C40" s="86" t="s">
        <v>345</v>
      </c>
      <c r="D40" s="110">
        <f>D41</f>
        <v>343.2</v>
      </c>
    </row>
    <row r="41" spans="1:4" s="12" customFormat="1" ht="24" customHeight="1">
      <c r="A41" s="117" t="s">
        <v>473</v>
      </c>
      <c r="B41" s="109" t="s">
        <v>343</v>
      </c>
      <c r="C41" s="86" t="s">
        <v>346</v>
      </c>
      <c r="D41" s="110">
        <v>343.2</v>
      </c>
    </row>
    <row r="42" spans="1:4" s="12" customFormat="1" ht="14.25" customHeight="1">
      <c r="A42" s="117"/>
      <c r="B42" s="109" t="s">
        <v>347</v>
      </c>
      <c r="C42" s="86" t="s">
        <v>348</v>
      </c>
      <c r="D42" s="110">
        <f>D43</f>
        <v>219.1</v>
      </c>
    </row>
    <row r="43" spans="1:4" s="12" customFormat="1" ht="24.75" customHeight="1">
      <c r="A43" s="117" t="s">
        <v>474</v>
      </c>
      <c r="B43" s="85" t="s">
        <v>349</v>
      </c>
      <c r="C43" s="86" t="s">
        <v>350</v>
      </c>
      <c r="D43" s="110">
        <v>219.1</v>
      </c>
    </row>
    <row r="44" spans="1:4" s="12" customFormat="1" ht="12.75">
      <c r="A44" s="117"/>
      <c r="B44" s="85" t="s">
        <v>609</v>
      </c>
      <c r="C44" s="86" t="s">
        <v>704</v>
      </c>
      <c r="D44" s="110">
        <f>D46</f>
        <v>45</v>
      </c>
    </row>
    <row r="45" spans="1:4" s="12" customFormat="1" ht="38.25">
      <c r="A45" s="117"/>
      <c r="B45" s="85" t="s">
        <v>466</v>
      </c>
      <c r="C45" s="86" t="s">
        <v>465</v>
      </c>
      <c r="D45" s="110">
        <f>D46</f>
        <v>45</v>
      </c>
    </row>
    <row r="46" spans="1:4" s="13" customFormat="1" ht="66.75" customHeight="1" thickBot="1">
      <c r="A46" s="116" t="s">
        <v>678</v>
      </c>
      <c r="B46" s="85" t="s">
        <v>698</v>
      </c>
      <c r="C46" s="86" t="s">
        <v>541</v>
      </c>
      <c r="D46" s="110">
        <v>45</v>
      </c>
    </row>
    <row r="47" spans="1:4" s="13" customFormat="1" ht="13.5" hidden="1" thickBot="1">
      <c r="A47" s="114" t="s">
        <v>697</v>
      </c>
      <c r="B47" s="85"/>
      <c r="C47" s="86" t="s">
        <v>697</v>
      </c>
      <c r="D47" s="110">
        <f>D48+D54</f>
        <v>0</v>
      </c>
    </row>
    <row r="48" spans="1:4" s="13" customFormat="1" ht="25.5" hidden="1">
      <c r="A48" s="118"/>
      <c r="B48" s="85" t="s">
        <v>705</v>
      </c>
      <c r="C48" s="86" t="s">
        <v>0</v>
      </c>
      <c r="D48" s="110">
        <f>D51+D53</f>
        <v>0</v>
      </c>
    </row>
    <row r="49" spans="1:4" s="13" customFormat="1" ht="75.75" customHeight="1" hidden="1">
      <c r="A49" s="118"/>
      <c r="B49" s="85" t="s">
        <v>29</v>
      </c>
      <c r="C49" s="86" t="s">
        <v>31</v>
      </c>
      <c r="D49" s="110">
        <f>D50+D52</f>
        <v>0</v>
      </c>
    </row>
    <row r="50" spans="1:4" s="13" customFormat="1" ht="49.5" customHeight="1" hidden="1">
      <c r="A50" s="118"/>
      <c r="B50" s="85" t="s">
        <v>30</v>
      </c>
      <c r="C50" s="86" t="s">
        <v>32</v>
      </c>
      <c r="D50" s="110">
        <f>D51</f>
        <v>0</v>
      </c>
    </row>
    <row r="51" spans="1:4" s="13" customFormat="1" ht="66" customHeight="1" hidden="1" thickBot="1">
      <c r="A51" s="116" t="s">
        <v>664</v>
      </c>
      <c r="B51" s="109" t="s">
        <v>691</v>
      </c>
      <c r="C51" s="88" t="s">
        <v>371</v>
      </c>
      <c r="D51" s="110"/>
    </row>
    <row r="52" spans="1:4" s="13" customFormat="1" ht="77.25" customHeight="1" hidden="1">
      <c r="A52" s="116"/>
      <c r="B52" s="109" t="s">
        <v>33</v>
      </c>
      <c r="C52" s="88" t="s">
        <v>34</v>
      </c>
      <c r="D52" s="110">
        <f>D53</f>
        <v>0</v>
      </c>
    </row>
    <row r="53" spans="1:4" s="13" customFormat="1" ht="50.25" customHeight="1" hidden="1">
      <c r="A53" s="116" t="s">
        <v>664</v>
      </c>
      <c r="B53" s="109" t="s">
        <v>528</v>
      </c>
      <c r="C53" s="88" t="s">
        <v>427</v>
      </c>
      <c r="D53" s="110"/>
    </row>
    <row r="54" spans="1:4" s="13" customFormat="1" ht="26.25" hidden="1" thickBot="1">
      <c r="A54" s="114"/>
      <c r="B54" s="109" t="s">
        <v>421</v>
      </c>
      <c r="C54" s="88" t="s">
        <v>422</v>
      </c>
      <c r="D54" s="110">
        <f>D56+D58</f>
        <v>0</v>
      </c>
    </row>
    <row r="55" spans="1:4" s="13" customFormat="1" ht="13.5" hidden="1" thickBot="1">
      <c r="A55" s="114"/>
      <c r="B55" s="109" t="s">
        <v>35</v>
      </c>
      <c r="C55" s="88" t="s">
        <v>36</v>
      </c>
      <c r="D55" s="110">
        <f>D56</f>
        <v>0</v>
      </c>
    </row>
    <row r="56" spans="1:4" s="13" customFormat="1" ht="13.5" hidden="1" thickBot="1">
      <c r="A56" s="112" t="s">
        <v>646</v>
      </c>
      <c r="B56" s="109" t="s">
        <v>675</v>
      </c>
      <c r="C56" s="88" t="s">
        <v>423</v>
      </c>
      <c r="D56" s="110">
        <f>D57</f>
        <v>0</v>
      </c>
    </row>
    <row r="57" spans="1:4" s="13" customFormat="1" ht="26.25" hidden="1" thickBot="1">
      <c r="A57" s="112" t="s">
        <v>647</v>
      </c>
      <c r="B57" s="109" t="s">
        <v>529</v>
      </c>
      <c r="C57" s="88" t="s">
        <v>424</v>
      </c>
      <c r="D57" s="110"/>
    </row>
    <row r="58" spans="1:4" s="13" customFormat="1" ht="13.5" hidden="1" thickBot="1">
      <c r="A58" s="112" t="s">
        <v>646</v>
      </c>
      <c r="B58" s="109" t="s">
        <v>240</v>
      </c>
      <c r="C58" s="88" t="s">
        <v>239</v>
      </c>
      <c r="D58" s="110">
        <f>D59</f>
        <v>0</v>
      </c>
    </row>
    <row r="59" spans="1:4" s="13" customFormat="1" ht="13.5" hidden="1" thickBot="1">
      <c r="A59" s="112" t="s">
        <v>647</v>
      </c>
      <c r="B59" s="109" t="s">
        <v>241</v>
      </c>
      <c r="C59" s="88" t="s">
        <v>428</v>
      </c>
      <c r="D59" s="110"/>
    </row>
    <row r="60" spans="1:4" s="13" customFormat="1" ht="13.5" thickBot="1">
      <c r="A60" s="112" t="s">
        <v>589</v>
      </c>
      <c r="B60" s="85" t="s">
        <v>603</v>
      </c>
      <c r="C60" s="86" t="s">
        <v>2</v>
      </c>
      <c r="D60" s="110">
        <f>D61+D118</f>
        <v>31612.4</v>
      </c>
    </row>
    <row r="61" spans="1:4" s="13" customFormat="1" ht="26.25" thickBot="1">
      <c r="A61" s="112" t="s">
        <v>589</v>
      </c>
      <c r="B61" s="85" t="s">
        <v>676</v>
      </c>
      <c r="C61" s="86" t="s">
        <v>171</v>
      </c>
      <c r="D61" s="110">
        <f>D62+D97+D80+D69</f>
        <v>31612.4</v>
      </c>
    </row>
    <row r="62" spans="1:4" s="13" customFormat="1" ht="26.25" thickBot="1">
      <c r="A62" s="112" t="s">
        <v>589</v>
      </c>
      <c r="B62" s="85" t="s">
        <v>3</v>
      </c>
      <c r="C62" s="86" t="s">
        <v>472</v>
      </c>
      <c r="D62" s="110">
        <f>D66+D67+D68</f>
        <v>10003.2</v>
      </c>
    </row>
    <row r="63" spans="1:4" s="13" customFormat="1" ht="12.75">
      <c r="A63" s="118"/>
      <c r="B63" s="85" t="s">
        <v>37</v>
      </c>
      <c r="C63" s="86" t="s">
        <v>38</v>
      </c>
      <c r="D63" s="110">
        <f>D66+D67</f>
        <v>10003.2</v>
      </c>
    </row>
    <row r="64" spans="1:4" s="21" customFormat="1" ht="23.25" customHeight="1">
      <c r="A64" s="272" t="s">
        <v>586</v>
      </c>
      <c r="B64" s="273" t="s">
        <v>7</v>
      </c>
      <c r="C64" s="269" t="s">
        <v>8</v>
      </c>
      <c r="D64" s="269" t="s">
        <v>521</v>
      </c>
    </row>
    <row r="65" spans="1:4" ht="37.5" customHeight="1">
      <c r="A65" s="272"/>
      <c r="B65" s="273"/>
      <c r="C65" s="269"/>
      <c r="D65" s="270"/>
    </row>
    <row r="66" spans="1:4" s="13" customFormat="1" ht="25.5">
      <c r="A66" s="113" t="s">
        <v>644</v>
      </c>
      <c r="B66" s="85" t="s">
        <v>595</v>
      </c>
      <c r="C66" s="88" t="s">
        <v>532</v>
      </c>
      <c r="D66" s="110">
        <v>3075.3</v>
      </c>
    </row>
    <row r="67" spans="1:4" s="13" customFormat="1" ht="25.5">
      <c r="A67" s="113"/>
      <c r="B67" s="85" t="s">
        <v>595</v>
      </c>
      <c r="C67" s="88" t="s">
        <v>542</v>
      </c>
      <c r="D67" s="110">
        <v>6927.9</v>
      </c>
    </row>
    <row r="68" spans="1:4" s="13" customFormat="1" ht="25.5" hidden="1">
      <c r="A68" s="113"/>
      <c r="B68" s="85" t="s">
        <v>47</v>
      </c>
      <c r="C68" s="111" t="s">
        <v>48</v>
      </c>
      <c r="D68" s="110"/>
    </row>
    <row r="69" spans="1:4" s="13" customFormat="1" ht="25.5">
      <c r="A69" s="80"/>
      <c r="B69" s="109" t="s">
        <v>13</v>
      </c>
      <c r="C69" s="88" t="s">
        <v>610</v>
      </c>
      <c r="D69" s="110">
        <f>D70</f>
        <v>8840.5</v>
      </c>
    </row>
    <row r="70" spans="1:4" s="13" customFormat="1" ht="12.75">
      <c r="A70" s="80"/>
      <c r="B70" s="109" t="s">
        <v>40</v>
      </c>
      <c r="C70" s="88" t="s">
        <v>39</v>
      </c>
      <c r="D70" s="110">
        <f>D71</f>
        <v>8840.5</v>
      </c>
    </row>
    <row r="71" spans="1:5" s="13" customFormat="1" ht="12.75">
      <c r="A71" s="80"/>
      <c r="B71" s="109" t="s">
        <v>677</v>
      </c>
      <c r="C71" s="88" t="s">
        <v>533</v>
      </c>
      <c r="D71" s="110">
        <f>D72+D74+D75+D76+D73+D77+D78+D79</f>
        <v>8840.5</v>
      </c>
      <c r="E71" s="143"/>
    </row>
    <row r="72" spans="1:4" s="13" customFormat="1" ht="38.25">
      <c r="A72" s="80"/>
      <c r="B72" s="109" t="s">
        <v>666</v>
      </c>
      <c r="C72" s="101" t="s">
        <v>251</v>
      </c>
      <c r="D72" s="110">
        <v>172.8</v>
      </c>
    </row>
    <row r="73" spans="1:4" s="13" customFormat="1" ht="25.5" customHeight="1">
      <c r="A73" s="80"/>
      <c r="B73" s="109" t="s">
        <v>666</v>
      </c>
      <c r="C73" s="147" t="s">
        <v>250</v>
      </c>
      <c r="D73" s="110">
        <v>3558.7</v>
      </c>
    </row>
    <row r="74" spans="1:4" s="13" customFormat="1" ht="64.5" customHeight="1">
      <c r="A74" s="80"/>
      <c r="B74" s="109" t="s">
        <v>666</v>
      </c>
      <c r="C74" s="147" t="s">
        <v>249</v>
      </c>
      <c r="D74" s="110">
        <v>4800</v>
      </c>
    </row>
    <row r="75" spans="1:4" s="13" customFormat="1" ht="38.25">
      <c r="A75" s="80"/>
      <c r="B75" s="109" t="s">
        <v>666</v>
      </c>
      <c r="C75" s="88" t="s">
        <v>252</v>
      </c>
      <c r="D75" s="110">
        <v>309</v>
      </c>
    </row>
    <row r="76" spans="1:4" s="13" customFormat="1" ht="63.75" hidden="1">
      <c r="A76" s="80"/>
      <c r="B76" s="176" t="s">
        <v>666</v>
      </c>
      <c r="C76" s="177" t="s">
        <v>658</v>
      </c>
      <c r="D76" s="149"/>
    </row>
    <row r="77" spans="1:4" s="13" customFormat="1" ht="63.75" hidden="1">
      <c r="A77" s="80"/>
      <c r="B77" s="176" t="s">
        <v>666</v>
      </c>
      <c r="C77" s="177" t="s">
        <v>503</v>
      </c>
      <c r="D77" s="149"/>
    </row>
    <row r="78" spans="1:4" s="13" customFormat="1" ht="38.25" hidden="1">
      <c r="A78" s="80"/>
      <c r="B78" s="176" t="s">
        <v>666</v>
      </c>
      <c r="C78" s="177" t="s">
        <v>402</v>
      </c>
      <c r="D78" s="149"/>
    </row>
    <row r="79" spans="1:4" s="13" customFormat="1" ht="25.5" hidden="1">
      <c r="A79" s="80"/>
      <c r="B79" s="176" t="s">
        <v>666</v>
      </c>
      <c r="C79" s="177" t="s">
        <v>406</v>
      </c>
      <c r="D79" s="149"/>
    </row>
    <row r="80" spans="1:4" s="13" customFormat="1" ht="25.5">
      <c r="A80" s="80"/>
      <c r="B80" s="85" t="s">
        <v>4</v>
      </c>
      <c r="C80" s="86" t="s">
        <v>6</v>
      </c>
      <c r="D80" s="110">
        <f>D82+D85</f>
        <v>2057.6000000000004</v>
      </c>
    </row>
    <row r="81" spans="1:4" s="13" customFormat="1" ht="38.25">
      <c r="A81" s="80"/>
      <c r="B81" s="85" t="s">
        <v>41</v>
      </c>
      <c r="C81" s="88" t="s">
        <v>26</v>
      </c>
      <c r="D81" s="110">
        <f>D82</f>
        <v>149.8</v>
      </c>
    </row>
    <row r="82" spans="1:4" s="13" customFormat="1" ht="38.25" customHeight="1">
      <c r="A82" s="80" t="s">
        <v>475</v>
      </c>
      <c r="B82" s="152" t="s">
        <v>523</v>
      </c>
      <c r="C82" s="88" t="s">
        <v>543</v>
      </c>
      <c r="D82" s="110">
        <f>D83</f>
        <v>149.8</v>
      </c>
    </row>
    <row r="83" spans="1:4" s="13" customFormat="1" ht="40.5" customHeight="1">
      <c r="A83" s="80" t="s">
        <v>475</v>
      </c>
      <c r="B83" s="87" t="s">
        <v>636</v>
      </c>
      <c r="C83" s="88" t="s">
        <v>534</v>
      </c>
      <c r="D83" s="110">
        <v>149.8</v>
      </c>
    </row>
    <row r="84" spans="1:4" s="13" customFormat="1" ht="27.75" customHeight="1">
      <c r="A84" s="80"/>
      <c r="B84" s="87" t="s">
        <v>445</v>
      </c>
      <c r="C84" s="88" t="s">
        <v>446</v>
      </c>
      <c r="D84" s="110">
        <f>D85</f>
        <v>1907.8000000000002</v>
      </c>
    </row>
    <row r="85" spans="1:4" s="23" customFormat="1" ht="26.25" customHeight="1">
      <c r="A85" s="80" t="s">
        <v>668</v>
      </c>
      <c r="B85" s="87" t="s">
        <v>524</v>
      </c>
      <c r="C85" s="88" t="s">
        <v>545</v>
      </c>
      <c r="D85" s="110">
        <f>D86</f>
        <v>1907.8000000000002</v>
      </c>
    </row>
    <row r="86" spans="1:4" s="23" customFormat="1" ht="39.75" customHeight="1">
      <c r="A86" s="80" t="s">
        <v>668</v>
      </c>
      <c r="B86" s="87" t="s">
        <v>670</v>
      </c>
      <c r="C86" s="88" t="s">
        <v>544</v>
      </c>
      <c r="D86" s="110">
        <f>D87+D92+D93+D94+D95+D96</f>
        <v>1907.8000000000002</v>
      </c>
    </row>
    <row r="87" spans="1:4" s="13" customFormat="1" ht="36.75" customHeight="1" hidden="1">
      <c r="A87" s="80" t="s">
        <v>475</v>
      </c>
      <c r="B87" s="87" t="s">
        <v>670</v>
      </c>
      <c r="C87" s="86" t="s">
        <v>20</v>
      </c>
      <c r="D87" s="110"/>
    </row>
    <row r="88" spans="1:4" s="13" customFormat="1" ht="46.5" customHeight="1" hidden="1">
      <c r="A88" s="80" t="s">
        <v>608</v>
      </c>
      <c r="B88" s="87"/>
      <c r="C88" s="86" t="s">
        <v>608</v>
      </c>
      <c r="D88" s="149">
        <f>E88+F88+G88+H88</f>
        <v>0</v>
      </c>
    </row>
    <row r="89" spans="1:4" s="13" customFormat="1" ht="46.5" customHeight="1" hidden="1">
      <c r="A89" s="80" t="s">
        <v>614</v>
      </c>
      <c r="B89" s="87"/>
      <c r="C89" s="86" t="s">
        <v>614</v>
      </c>
      <c r="D89" s="149">
        <f>E89+F89+G89+H89</f>
        <v>0</v>
      </c>
    </row>
    <row r="90" spans="1:4" s="13" customFormat="1" ht="63.75" hidden="1">
      <c r="A90" s="80" t="s">
        <v>596</v>
      </c>
      <c r="B90" s="85"/>
      <c r="C90" s="86" t="s">
        <v>596</v>
      </c>
      <c r="D90" s="149">
        <f>E90+F90+G90+H90</f>
        <v>0</v>
      </c>
    </row>
    <row r="91" spans="1:4" s="13" customFormat="1" ht="25.5" hidden="1">
      <c r="A91" s="80" t="s">
        <v>591</v>
      </c>
      <c r="B91" s="87"/>
      <c r="C91" s="86" t="s">
        <v>591</v>
      </c>
      <c r="D91" s="149">
        <f>E91+F91+G91+H91</f>
        <v>0</v>
      </c>
    </row>
    <row r="92" spans="1:4" s="13" customFormat="1" ht="102" customHeight="1" hidden="1">
      <c r="A92" s="80" t="s">
        <v>665</v>
      </c>
      <c r="B92" s="87" t="s">
        <v>670</v>
      </c>
      <c r="C92" s="86" t="s">
        <v>311</v>
      </c>
      <c r="D92" s="110"/>
    </row>
    <row r="93" spans="1:4" s="13" customFormat="1" ht="24.75" customHeight="1">
      <c r="A93" s="138"/>
      <c r="B93" s="87" t="s">
        <v>670</v>
      </c>
      <c r="C93" s="88" t="s">
        <v>552</v>
      </c>
      <c r="D93" s="110">
        <v>54.4</v>
      </c>
    </row>
    <row r="94" spans="1:4" s="13" customFormat="1" ht="63.75" customHeight="1">
      <c r="A94" s="80" t="s">
        <v>665</v>
      </c>
      <c r="B94" s="152" t="s">
        <v>670</v>
      </c>
      <c r="C94" s="88" t="s">
        <v>310</v>
      </c>
      <c r="D94" s="110">
        <v>1649.4</v>
      </c>
    </row>
    <row r="95" spans="1:5" s="13" customFormat="1" ht="50.25" customHeight="1" hidden="1">
      <c r="A95" s="80" t="s">
        <v>665</v>
      </c>
      <c r="B95" s="178" t="s">
        <v>670</v>
      </c>
      <c r="C95" s="177" t="s">
        <v>398</v>
      </c>
      <c r="D95" s="149"/>
      <c r="E95" s="180"/>
    </row>
    <row r="96" spans="1:4" s="13" customFormat="1" ht="65.25" customHeight="1">
      <c r="A96" s="80" t="s">
        <v>665</v>
      </c>
      <c r="B96" s="152" t="s">
        <v>670</v>
      </c>
      <c r="C96" s="88" t="s">
        <v>389</v>
      </c>
      <c r="D96" s="110">
        <v>204</v>
      </c>
    </row>
    <row r="97" spans="1:4" s="13" customFormat="1" ht="12.75">
      <c r="A97" s="113"/>
      <c r="B97" s="85" t="s">
        <v>5</v>
      </c>
      <c r="C97" s="86" t="s">
        <v>431</v>
      </c>
      <c r="D97" s="110">
        <f>D105+D100</f>
        <v>10711.1</v>
      </c>
    </row>
    <row r="98" spans="1:4" s="13" customFormat="1" ht="51" hidden="1">
      <c r="A98" s="113"/>
      <c r="B98" s="85" t="s">
        <v>42</v>
      </c>
      <c r="C98" s="86" t="s">
        <v>43</v>
      </c>
      <c r="D98" s="149">
        <f>D99</f>
        <v>0</v>
      </c>
    </row>
    <row r="99" spans="1:4" s="13" customFormat="1" ht="38.25" hidden="1">
      <c r="A99" s="113"/>
      <c r="B99" s="85" t="s">
        <v>525</v>
      </c>
      <c r="C99" s="86" t="s">
        <v>526</v>
      </c>
      <c r="D99" s="149">
        <f>D100</f>
        <v>0</v>
      </c>
    </row>
    <row r="100" spans="1:4" s="13" customFormat="1" ht="38.25" hidden="1">
      <c r="A100" s="113"/>
      <c r="B100" s="85" t="s">
        <v>392</v>
      </c>
      <c r="C100" s="86" t="s">
        <v>44</v>
      </c>
      <c r="D100" s="149"/>
    </row>
    <row r="101" spans="1:4" s="13" customFormat="1" ht="14.25" customHeight="1">
      <c r="A101" s="113"/>
      <c r="B101" s="85" t="s">
        <v>45</v>
      </c>
      <c r="C101" s="140" t="s">
        <v>46</v>
      </c>
      <c r="D101" s="110">
        <f>D102</f>
        <v>10711.1</v>
      </c>
    </row>
    <row r="102" spans="1:4" s="13" customFormat="1" ht="26.25" customHeight="1">
      <c r="A102" s="139" t="s">
        <v>672</v>
      </c>
      <c r="B102" s="85" t="s">
        <v>556</v>
      </c>
      <c r="C102" s="147" t="s">
        <v>535</v>
      </c>
      <c r="D102" s="110">
        <f>D105</f>
        <v>10711.1</v>
      </c>
    </row>
    <row r="103" spans="1:5" s="21" customFormat="1" ht="23.25" customHeight="1">
      <c r="A103" s="272" t="s">
        <v>586</v>
      </c>
      <c r="B103" s="273" t="s">
        <v>7</v>
      </c>
      <c r="C103" s="269" t="s">
        <v>8</v>
      </c>
      <c r="D103" s="269" t="s">
        <v>521</v>
      </c>
      <c r="E103" s="141"/>
    </row>
    <row r="104" spans="1:5" ht="37.5" customHeight="1">
      <c r="A104" s="272"/>
      <c r="B104" s="273"/>
      <c r="C104" s="269"/>
      <c r="D104" s="270"/>
      <c r="E104" s="142"/>
    </row>
    <row r="105" spans="1:4" s="13" customFormat="1" ht="26.25" customHeight="1">
      <c r="A105" s="139" t="s">
        <v>672</v>
      </c>
      <c r="B105" s="85" t="s">
        <v>594</v>
      </c>
      <c r="C105" s="147" t="s">
        <v>535</v>
      </c>
      <c r="D105" s="110">
        <f>D106+D107+D108+D109+D113+D110+D111+D112+D114+D115+D116+D117</f>
        <v>10711.1</v>
      </c>
    </row>
    <row r="106" spans="1:4" s="13" customFormat="1" ht="27" customHeight="1">
      <c r="A106" s="139" t="s">
        <v>672</v>
      </c>
      <c r="B106" s="85" t="s">
        <v>594</v>
      </c>
      <c r="C106" s="147" t="s">
        <v>681</v>
      </c>
      <c r="D106" s="110">
        <v>10122.4</v>
      </c>
    </row>
    <row r="107" spans="1:4" s="13" customFormat="1" ht="66" customHeight="1">
      <c r="A107" s="139" t="s">
        <v>672</v>
      </c>
      <c r="B107" s="85" t="s">
        <v>594</v>
      </c>
      <c r="C107" s="148" t="s">
        <v>277</v>
      </c>
      <c r="D107" s="110">
        <v>168.7</v>
      </c>
    </row>
    <row r="108" spans="1:4" s="13" customFormat="1" ht="63.75" hidden="1">
      <c r="A108" s="113" t="s">
        <v>648</v>
      </c>
      <c r="B108" s="85" t="s">
        <v>594</v>
      </c>
      <c r="C108" s="148" t="s">
        <v>425</v>
      </c>
      <c r="D108" s="110"/>
    </row>
    <row r="109" spans="1:4" s="13" customFormat="1" ht="63.75" customHeight="1" hidden="1">
      <c r="A109" s="113" t="s">
        <v>648</v>
      </c>
      <c r="B109" s="85" t="s">
        <v>594</v>
      </c>
      <c r="C109" s="148" t="s">
        <v>313</v>
      </c>
      <c r="D109" s="110"/>
    </row>
    <row r="110" spans="1:4" s="13" customFormat="1" ht="41.25" customHeight="1" hidden="1">
      <c r="A110" s="113" t="s">
        <v>648</v>
      </c>
      <c r="B110" s="85" t="s">
        <v>594</v>
      </c>
      <c r="C110" s="148" t="s">
        <v>315</v>
      </c>
      <c r="D110" s="110"/>
    </row>
    <row r="111" spans="1:4" s="13" customFormat="1" ht="39.75" customHeight="1" hidden="1">
      <c r="A111" s="113" t="s">
        <v>648</v>
      </c>
      <c r="B111" s="85" t="s">
        <v>594</v>
      </c>
      <c r="C111" s="148" t="s">
        <v>319</v>
      </c>
      <c r="D111" s="110"/>
    </row>
    <row r="112" spans="1:4" s="13" customFormat="1" ht="108" customHeight="1" hidden="1">
      <c r="A112" s="113" t="s">
        <v>648</v>
      </c>
      <c r="B112" s="85" t="s">
        <v>594</v>
      </c>
      <c r="C112" s="148" t="s">
        <v>314</v>
      </c>
      <c r="D112" s="110"/>
    </row>
    <row r="113" spans="1:4" s="13" customFormat="1" ht="54.75" customHeight="1" hidden="1">
      <c r="A113" s="113" t="s">
        <v>648</v>
      </c>
      <c r="B113" s="85" t="s">
        <v>594</v>
      </c>
      <c r="C113" s="148" t="s">
        <v>318</v>
      </c>
      <c r="D113" s="110"/>
    </row>
    <row r="114" spans="1:4" s="13" customFormat="1" ht="50.25" customHeight="1" hidden="1">
      <c r="A114" s="113" t="s">
        <v>648</v>
      </c>
      <c r="B114" s="85" t="s">
        <v>594</v>
      </c>
      <c r="C114" s="148" t="s">
        <v>312</v>
      </c>
      <c r="D114" s="110"/>
    </row>
    <row r="115" spans="1:4" s="13" customFormat="1" ht="77.25" customHeight="1" thickBot="1">
      <c r="A115" s="113" t="s">
        <v>648</v>
      </c>
      <c r="B115" s="85" t="s">
        <v>594</v>
      </c>
      <c r="C115" s="148" t="s">
        <v>317</v>
      </c>
      <c r="D115" s="110">
        <v>420</v>
      </c>
    </row>
    <row r="116" spans="1:4" s="13" customFormat="1" ht="77.25" customHeight="1" hidden="1">
      <c r="A116" s="113" t="s">
        <v>648</v>
      </c>
      <c r="B116" s="85" t="s">
        <v>594</v>
      </c>
      <c r="C116" s="148" t="s">
        <v>316</v>
      </c>
      <c r="D116" s="110"/>
    </row>
    <row r="117" spans="1:4" s="13" customFormat="1" ht="64.5" customHeight="1" hidden="1">
      <c r="A117" s="118"/>
      <c r="B117" s="85" t="s">
        <v>594</v>
      </c>
      <c r="C117" s="148" t="s">
        <v>399</v>
      </c>
      <c r="D117" s="110"/>
    </row>
    <row r="118" spans="1:4" s="13" customFormat="1" ht="64.5" customHeight="1" hidden="1">
      <c r="A118" s="118"/>
      <c r="B118" s="85" t="s">
        <v>409</v>
      </c>
      <c r="C118" s="148" t="s">
        <v>414</v>
      </c>
      <c r="D118" s="110">
        <f>D119</f>
        <v>0</v>
      </c>
    </row>
    <row r="119" spans="1:4" s="13" customFormat="1" ht="66.75" customHeight="1" hidden="1">
      <c r="A119" s="118"/>
      <c r="B119" s="85" t="s">
        <v>410</v>
      </c>
      <c r="C119" s="148" t="s">
        <v>408</v>
      </c>
      <c r="D119" s="110">
        <f>D120</f>
        <v>0</v>
      </c>
    </row>
    <row r="120" spans="1:4" s="13" customFormat="1" ht="55.5" customHeight="1" hidden="1">
      <c r="A120" s="118"/>
      <c r="B120" s="85" t="s">
        <v>411</v>
      </c>
      <c r="C120" s="148" t="s">
        <v>407</v>
      </c>
      <c r="D120" s="110">
        <f>D121</f>
        <v>0</v>
      </c>
    </row>
    <row r="121" spans="1:4" s="13" customFormat="1" ht="50.25" customHeight="1" hidden="1">
      <c r="A121" s="118"/>
      <c r="B121" s="85" t="s">
        <v>412</v>
      </c>
      <c r="C121" s="148" t="s">
        <v>404</v>
      </c>
      <c r="D121" s="110">
        <f>D122</f>
        <v>0</v>
      </c>
    </row>
    <row r="122" spans="1:4" s="13" customFormat="1" ht="55.5" customHeight="1" hidden="1" thickBot="1">
      <c r="A122" s="118"/>
      <c r="B122" s="85" t="s">
        <v>413</v>
      </c>
      <c r="C122" s="148" t="s">
        <v>404</v>
      </c>
      <c r="D122" s="110"/>
    </row>
    <row r="123" spans="1:4" s="13" customFormat="1" ht="16.5" customHeight="1" thickBot="1">
      <c r="A123" s="112" t="s">
        <v>592</v>
      </c>
      <c r="B123" s="85"/>
      <c r="C123" s="86" t="s">
        <v>592</v>
      </c>
      <c r="D123" s="110">
        <f>D27+D60</f>
        <v>34584.700000000004</v>
      </c>
    </row>
    <row r="124" ht="12.75" hidden="1"/>
    <row r="125" spans="1:4" ht="25.5" customHeight="1" hidden="1">
      <c r="A125" s="271" t="s">
        <v>616</v>
      </c>
      <c r="B125" s="271"/>
      <c r="D125" s="9" t="s">
        <v>583</v>
      </c>
    </row>
    <row r="126" ht="12.75" hidden="1"/>
    <row r="127" spans="1:4" ht="12.75" customHeight="1" hidden="1">
      <c r="A127" s="271" t="s">
        <v>584</v>
      </c>
      <c r="B127" s="271"/>
      <c r="D127" s="9" t="s">
        <v>669</v>
      </c>
    </row>
    <row r="149" ht="12.75">
      <c r="AB149" s="9" t="s">
        <v>651</v>
      </c>
    </row>
    <row r="221" ht="12.75">
      <c r="BD221" s="9" t="s">
        <v>659</v>
      </c>
    </row>
  </sheetData>
  <sheetProtection/>
  <mergeCells count="25">
    <mergeCell ref="B18:D18"/>
    <mergeCell ref="D64:D65"/>
    <mergeCell ref="A64:A65"/>
    <mergeCell ref="B64:B65"/>
    <mergeCell ref="C64:C65"/>
    <mergeCell ref="D23:D24"/>
    <mergeCell ref="A23:A24"/>
    <mergeCell ref="B23:B24"/>
    <mergeCell ref="C23:C24"/>
    <mergeCell ref="B3:C3"/>
    <mergeCell ref="A17:C17"/>
    <mergeCell ref="A16:C16"/>
    <mergeCell ref="A5:C5"/>
    <mergeCell ref="A6:C6"/>
    <mergeCell ref="A7:C7"/>
    <mergeCell ref="A8:C8"/>
    <mergeCell ref="C9:D9"/>
    <mergeCell ref="C12:D12"/>
    <mergeCell ref="C13:D13"/>
    <mergeCell ref="C103:C104"/>
    <mergeCell ref="D103:D104"/>
    <mergeCell ref="A127:B127"/>
    <mergeCell ref="A125:B125"/>
    <mergeCell ref="A103:A104"/>
    <mergeCell ref="B103:B104"/>
  </mergeCells>
  <printOptions/>
  <pageMargins left="0.85" right="0.17" top="0.33" bottom="0.16" header="0.17" footer="0.16"/>
  <pageSetup horizontalDpi="600" verticalDpi="600" orientation="portrait" paperSize="9" scale="105" r:id="rId1"/>
  <rowBreaks count="3" manualBreakCount="3">
    <brk id="63" min="1" max="3" man="1"/>
    <brk id="102" min="1" max="3" man="1"/>
    <brk id="123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6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2.00390625" style="1" customWidth="1"/>
    <col min="2" max="2" width="5.375" style="1" customWidth="1"/>
    <col min="3" max="3" width="4.75390625" style="2" customWidth="1"/>
    <col min="4" max="4" width="6.00390625" style="2" customWidth="1"/>
    <col min="5" max="6" width="9.125" style="2" customWidth="1"/>
    <col min="7" max="7" width="12.875" style="25" customWidth="1"/>
    <col min="8" max="9" width="9.125" style="3" customWidth="1"/>
    <col min="10" max="10" width="9.00390625" style="3" customWidth="1"/>
    <col min="11" max="16384" width="9.125" style="3" customWidth="1"/>
  </cols>
  <sheetData>
    <row r="1" spans="1:7" ht="12.75" customHeight="1">
      <c r="A1" s="286" t="s">
        <v>429</v>
      </c>
      <c r="B1" s="286"/>
      <c r="C1" s="286"/>
      <c r="D1" s="286"/>
      <c r="E1" s="286"/>
      <c r="F1" s="286"/>
      <c r="G1" s="286"/>
    </row>
    <row r="2" spans="1:7" s="9" customFormat="1" ht="12.75" customHeight="1">
      <c r="A2" s="144"/>
      <c r="B2" s="144"/>
      <c r="C2" s="144"/>
      <c r="D2" s="144"/>
      <c r="E2" s="144"/>
      <c r="F2" s="287" t="s">
        <v>351</v>
      </c>
      <c r="G2" s="279"/>
    </row>
    <row r="3" spans="1:7" s="18" customFormat="1" ht="15" customHeight="1">
      <c r="A3" s="280" t="s">
        <v>442</v>
      </c>
      <c r="B3" s="280"/>
      <c r="C3" s="280"/>
      <c r="D3" s="280"/>
      <c r="E3" s="280"/>
      <c r="F3" s="280"/>
      <c r="G3" s="280"/>
    </row>
    <row r="4" spans="1:7" s="18" customFormat="1" ht="12.75" customHeight="1" hidden="1">
      <c r="A4" s="280" t="s">
        <v>444</v>
      </c>
      <c r="B4" s="280"/>
      <c r="C4" s="280"/>
      <c r="D4" s="280"/>
      <c r="E4" s="280"/>
      <c r="F4" s="280"/>
      <c r="G4" s="280"/>
    </row>
    <row r="5" spans="1:7" s="18" customFormat="1" ht="12.75" customHeight="1">
      <c r="A5" s="280" t="s">
        <v>269</v>
      </c>
      <c r="B5" s="280"/>
      <c r="C5" s="280"/>
      <c r="D5" s="280"/>
      <c r="E5" s="280"/>
      <c r="F5" s="280"/>
      <c r="G5" s="280"/>
    </row>
    <row r="6" spans="1:7" s="18" customFormat="1" ht="12.75" customHeight="1">
      <c r="A6" s="89"/>
      <c r="B6" s="89"/>
      <c r="C6" s="89"/>
      <c r="D6" s="89"/>
      <c r="E6" s="89"/>
      <c r="F6" s="89"/>
      <c r="G6" s="89"/>
    </row>
    <row r="7" spans="1:10" s="22" customFormat="1" ht="77.25" customHeight="1">
      <c r="A7" s="282" t="s">
        <v>248</v>
      </c>
      <c r="B7" s="282"/>
      <c r="C7" s="282"/>
      <c r="D7" s="282"/>
      <c r="E7" s="282"/>
      <c r="F7" s="282"/>
      <c r="G7" s="282"/>
      <c r="H7" s="81"/>
      <c r="I7" s="81"/>
      <c r="J7" s="81"/>
    </row>
    <row r="8" spans="1:10" s="22" customFormat="1" ht="15" customHeight="1">
      <c r="A8" s="94"/>
      <c r="B8" s="94"/>
      <c r="C8" s="94"/>
      <c r="D8" s="94"/>
      <c r="E8" s="94"/>
      <c r="F8" s="94"/>
      <c r="G8" s="94"/>
      <c r="H8" s="81"/>
      <c r="I8" s="81"/>
      <c r="J8" s="81"/>
    </row>
    <row r="9" spans="1:7" ht="12">
      <c r="A9" s="90"/>
      <c r="B9" s="90"/>
      <c r="C9" s="91"/>
      <c r="D9" s="91"/>
      <c r="E9" s="91"/>
      <c r="F9" s="285"/>
      <c r="G9" s="285"/>
    </row>
    <row r="10" spans="1:7" ht="63" customHeight="1">
      <c r="A10" s="130" t="s">
        <v>510</v>
      </c>
      <c r="B10" s="130" t="s">
        <v>11</v>
      </c>
      <c r="C10" s="131" t="s">
        <v>511</v>
      </c>
      <c r="D10" s="131" t="s">
        <v>512</v>
      </c>
      <c r="E10" s="132" t="s">
        <v>513</v>
      </c>
      <c r="F10" s="132" t="s">
        <v>514</v>
      </c>
      <c r="G10" s="133" t="s">
        <v>522</v>
      </c>
    </row>
    <row r="11" spans="1:10" ht="12.75">
      <c r="A11" s="95" t="s">
        <v>515</v>
      </c>
      <c r="B11" s="92"/>
      <c r="C11" s="93"/>
      <c r="D11" s="93"/>
      <c r="E11" s="93"/>
      <c r="F11" s="93"/>
      <c r="G11" s="98">
        <f>G13+G77+G83+G92+G120+G142+G173+G202+G235</f>
        <v>36487.9</v>
      </c>
      <c r="H11" s="15"/>
      <c r="J11" s="15"/>
    </row>
    <row r="12" spans="1:7" ht="12.75">
      <c r="A12" s="95" t="s">
        <v>516</v>
      </c>
      <c r="B12" s="92"/>
      <c r="C12" s="93"/>
      <c r="D12" s="93"/>
      <c r="E12" s="93"/>
      <c r="F12" s="93"/>
      <c r="G12" s="102"/>
    </row>
    <row r="13" spans="1:8" s="99" customFormat="1" ht="12.75">
      <c r="A13" s="97" t="s">
        <v>517</v>
      </c>
      <c r="B13" s="119">
        <v>590</v>
      </c>
      <c r="C13" s="120" t="s">
        <v>518</v>
      </c>
      <c r="D13" s="120"/>
      <c r="E13" s="120"/>
      <c r="F13" s="120"/>
      <c r="G13" s="98">
        <f>G14+G19+G33+G40+G51+G55</f>
        <v>20058</v>
      </c>
      <c r="H13" s="124">
        <f>H14+H19+H26+H33+H40+H51+H55</f>
        <v>20058</v>
      </c>
    </row>
    <row r="14" spans="1:8" s="100" customFormat="1" ht="25.5">
      <c r="A14" s="101" t="s">
        <v>433</v>
      </c>
      <c r="B14" s="121">
        <v>590</v>
      </c>
      <c r="C14" s="122" t="s">
        <v>518</v>
      </c>
      <c r="D14" s="122" t="s">
        <v>519</v>
      </c>
      <c r="E14" s="122"/>
      <c r="F14" s="122"/>
      <c r="G14" s="102">
        <f>G15</f>
        <v>2923.5</v>
      </c>
      <c r="H14" s="125">
        <f>G14</f>
        <v>2923.5</v>
      </c>
    </row>
    <row r="15" spans="1:8" s="100" customFormat="1" ht="12.75">
      <c r="A15" s="101" t="s">
        <v>436</v>
      </c>
      <c r="B15" s="121">
        <v>590</v>
      </c>
      <c r="C15" s="122" t="s">
        <v>518</v>
      </c>
      <c r="D15" s="122" t="s">
        <v>519</v>
      </c>
      <c r="E15" s="122" t="s">
        <v>484</v>
      </c>
      <c r="F15" s="122"/>
      <c r="G15" s="102">
        <f>G16</f>
        <v>2923.5</v>
      </c>
      <c r="H15" s="125"/>
    </row>
    <row r="16" spans="1:8" s="100" customFormat="1" ht="25.5">
      <c r="A16" s="101" t="s">
        <v>486</v>
      </c>
      <c r="B16" s="121">
        <v>590</v>
      </c>
      <c r="C16" s="122" t="s">
        <v>518</v>
      </c>
      <c r="D16" s="122" t="s">
        <v>519</v>
      </c>
      <c r="E16" s="122" t="s">
        <v>485</v>
      </c>
      <c r="F16" s="122"/>
      <c r="G16" s="102">
        <f>G17+G18</f>
        <v>2923.5</v>
      </c>
      <c r="H16" s="125"/>
    </row>
    <row r="17" spans="1:8" s="100" customFormat="1" ht="51" customHeight="1">
      <c r="A17" s="101" t="s">
        <v>352</v>
      </c>
      <c r="B17" s="121">
        <v>590</v>
      </c>
      <c r="C17" s="122" t="s">
        <v>518</v>
      </c>
      <c r="D17" s="122" t="s">
        <v>519</v>
      </c>
      <c r="E17" s="122" t="s">
        <v>485</v>
      </c>
      <c r="F17" s="122" t="s">
        <v>530</v>
      </c>
      <c r="G17" s="126">
        <f>2878.7+44.8</f>
        <v>2923.5</v>
      </c>
      <c r="H17" s="125"/>
    </row>
    <row r="18" spans="1:8" s="100" customFormat="1" ht="25.5" hidden="1">
      <c r="A18" s="157" t="s">
        <v>448</v>
      </c>
      <c r="B18" s="161">
        <v>590</v>
      </c>
      <c r="C18" s="162" t="s">
        <v>518</v>
      </c>
      <c r="D18" s="162" t="s">
        <v>519</v>
      </c>
      <c r="E18" s="175" t="s">
        <v>629</v>
      </c>
      <c r="F18" s="162" t="s">
        <v>447</v>
      </c>
      <c r="G18" s="126"/>
      <c r="H18" s="125"/>
    </row>
    <row r="19" spans="1:8" s="100" customFormat="1" ht="38.25" customHeight="1">
      <c r="A19" s="101" t="s">
        <v>508</v>
      </c>
      <c r="B19" s="121">
        <v>590</v>
      </c>
      <c r="C19" s="122" t="s">
        <v>518</v>
      </c>
      <c r="D19" s="122" t="s">
        <v>520</v>
      </c>
      <c r="E19" s="122"/>
      <c r="F19" s="122"/>
      <c r="G19" s="102">
        <f>G20</f>
        <v>1524</v>
      </c>
      <c r="H19" s="125">
        <f>G19</f>
        <v>1524</v>
      </c>
    </row>
    <row r="20" spans="1:7" s="100" customFormat="1" ht="12.75">
      <c r="A20" s="101" t="s">
        <v>488</v>
      </c>
      <c r="B20" s="121">
        <v>590</v>
      </c>
      <c r="C20" s="122" t="s">
        <v>518</v>
      </c>
      <c r="D20" s="122" t="s">
        <v>520</v>
      </c>
      <c r="E20" s="122" t="s">
        <v>487</v>
      </c>
      <c r="F20" s="122"/>
      <c r="G20" s="126">
        <f>G21+G26+G30</f>
        <v>1524</v>
      </c>
    </row>
    <row r="21" spans="1:9" s="100" customFormat="1" ht="25.5">
      <c r="A21" s="101" t="s">
        <v>441</v>
      </c>
      <c r="B21" s="121">
        <v>590</v>
      </c>
      <c r="C21" s="122" t="s">
        <v>518</v>
      </c>
      <c r="D21" s="122" t="s">
        <v>520</v>
      </c>
      <c r="E21" s="122" t="s">
        <v>489</v>
      </c>
      <c r="F21" s="122"/>
      <c r="G21" s="126">
        <f>G22</f>
        <v>52.699999999999996</v>
      </c>
      <c r="I21" s="103"/>
    </row>
    <row r="22" spans="1:9" s="100" customFormat="1" ht="25.5">
      <c r="A22" s="101" t="s">
        <v>486</v>
      </c>
      <c r="B22" s="121">
        <v>590</v>
      </c>
      <c r="C22" s="122" t="s">
        <v>518</v>
      </c>
      <c r="D22" s="122" t="s">
        <v>520</v>
      </c>
      <c r="E22" s="122" t="s">
        <v>490</v>
      </c>
      <c r="F22" s="122"/>
      <c r="G22" s="126">
        <f>G23+G24</f>
        <v>52.699999999999996</v>
      </c>
      <c r="I22" s="103"/>
    </row>
    <row r="23" spans="1:9" s="100" customFormat="1" ht="51">
      <c r="A23" s="101" t="s">
        <v>352</v>
      </c>
      <c r="B23" s="121">
        <v>590</v>
      </c>
      <c r="C23" s="122" t="s">
        <v>518</v>
      </c>
      <c r="D23" s="122" t="s">
        <v>520</v>
      </c>
      <c r="E23" s="122" t="s">
        <v>490</v>
      </c>
      <c r="F23" s="122" t="s">
        <v>530</v>
      </c>
      <c r="G23" s="126">
        <f>64.3-11.6</f>
        <v>52.699999999999996</v>
      </c>
      <c r="H23" s="125"/>
      <c r="I23" s="103"/>
    </row>
    <row r="24" spans="1:9" s="100" customFormat="1" ht="25.5" hidden="1">
      <c r="A24" s="101" t="s">
        <v>680</v>
      </c>
      <c r="B24" s="121">
        <v>590</v>
      </c>
      <c r="C24" s="122" t="s">
        <v>518</v>
      </c>
      <c r="D24" s="122" t="s">
        <v>520</v>
      </c>
      <c r="E24" s="122" t="s">
        <v>490</v>
      </c>
      <c r="F24" s="122" t="s">
        <v>99</v>
      </c>
      <c r="G24" s="126">
        <f>70.4-70.4</f>
        <v>0</v>
      </c>
      <c r="H24" s="125"/>
      <c r="I24" s="103"/>
    </row>
    <row r="25" spans="1:8" s="100" customFormat="1" ht="25.5" hidden="1">
      <c r="A25" s="157" t="s">
        <v>448</v>
      </c>
      <c r="B25" s="161">
        <v>590</v>
      </c>
      <c r="C25" s="162" t="s">
        <v>518</v>
      </c>
      <c r="D25" s="162" t="s">
        <v>520</v>
      </c>
      <c r="E25" s="122" t="s">
        <v>631</v>
      </c>
      <c r="F25" s="122" t="s">
        <v>447</v>
      </c>
      <c r="G25" s="126"/>
      <c r="H25" s="125"/>
    </row>
    <row r="26" spans="1:8" s="100" customFormat="1" ht="12.75">
      <c r="A26" s="101" t="s">
        <v>276</v>
      </c>
      <c r="B26" s="121">
        <v>590</v>
      </c>
      <c r="C26" s="122" t="s">
        <v>518</v>
      </c>
      <c r="D26" s="122" t="s">
        <v>520</v>
      </c>
      <c r="E26" s="122" t="s">
        <v>491</v>
      </c>
      <c r="F26" s="122"/>
      <c r="G26" s="126">
        <f>G27</f>
        <v>82</v>
      </c>
      <c r="H26" s="125"/>
    </row>
    <row r="27" spans="1:7" s="100" customFormat="1" ht="25.5">
      <c r="A27" s="101" t="s">
        <v>486</v>
      </c>
      <c r="B27" s="121">
        <v>590</v>
      </c>
      <c r="C27" s="122" t="s">
        <v>518</v>
      </c>
      <c r="D27" s="122" t="s">
        <v>520</v>
      </c>
      <c r="E27" s="122" t="s">
        <v>492</v>
      </c>
      <c r="F27" s="122"/>
      <c r="G27" s="126">
        <f>G28+G29</f>
        <v>82</v>
      </c>
    </row>
    <row r="28" spans="1:8" s="100" customFormat="1" ht="51" customHeight="1">
      <c r="A28" s="101" t="s">
        <v>352</v>
      </c>
      <c r="B28" s="121">
        <v>590</v>
      </c>
      <c r="C28" s="122" t="s">
        <v>518</v>
      </c>
      <c r="D28" s="122" t="s">
        <v>520</v>
      </c>
      <c r="E28" s="122" t="s">
        <v>492</v>
      </c>
      <c r="F28" s="122" t="s">
        <v>530</v>
      </c>
      <c r="G28" s="126">
        <f>1389.3-1389.3+11.6</f>
        <v>11.6</v>
      </c>
      <c r="H28" s="125"/>
    </row>
    <row r="29" spans="1:8" s="100" customFormat="1" ht="24.75" customHeight="1">
      <c r="A29" s="101" t="s">
        <v>680</v>
      </c>
      <c r="B29" s="121">
        <v>590</v>
      </c>
      <c r="C29" s="122" t="s">
        <v>518</v>
      </c>
      <c r="D29" s="122" t="s">
        <v>520</v>
      </c>
      <c r="E29" s="122" t="s">
        <v>492</v>
      </c>
      <c r="F29" s="122" t="s">
        <v>99</v>
      </c>
      <c r="G29" s="126">
        <f>70.4</f>
        <v>70.4</v>
      </c>
      <c r="H29" s="125"/>
    </row>
    <row r="30" spans="1:8" s="100" customFormat="1" ht="25.5">
      <c r="A30" s="101" t="s">
        <v>440</v>
      </c>
      <c r="B30" s="121">
        <v>590</v>
      </c>
      <c r="C30" s="122" t="s">
        <v>518</v>
      </c>
      <c r="D30" s="122" t="s">
        <v>520</v>
      </c>
      <c r="E30" s="122" t="s">
        <v>274</v>
      </c>
      <c r="F30" s="122"/>
      <c r="G30" s="126">
        <f>G31</f>
        <v>1389.3</v>
      </c>
      <c r="H30" s="125"/>
    </row>
    <row r="31" spans="1:7" s="100" customFormat="1" ht="25.5">
      <c r="A31" s="101" t="s">
        <v>486</v>
      </c>
      <c r="B31" s="121">
        <v>590</v>
      </c>
      <c r="C31" s="122" t="s">
        <v>518</v>
      </c>
      <c r="D31" s="122" t="s">
        <v>520</v>
      </c>
      <c r="E31" s="122" t="s">
        <v>275</v>
      </c>
      <c r="F31" s="122"/>
      <c r="G31" s="126">
        <f>G32</f>
        <v>1389.3</v>
      </c>
    </row>
    <row r="32" spans="1:8" s="100" customFormat="1" ht="51" customHeight="1">
      <c r="A32" s="101" t="s">
        <v>352</v>
      </c>
      <c r="B32" s="121">
        <v>590</v>
      </c>
      <c r="C32" s="122" t="s">
        <v>518</v>
      </c>
      <c r="D32" s="122" t="s">
        <v>520</v>
      </c>
      <c r="E32" s="122" t="s">
        <v>275</v>
      </c>
      <c r="F32" s="122" t="s">
        <v>530</v>
      </c>
      <c r="G32" s="126">
        <f>1389.3</f>
        <v>1389.3</v>
      </c>
      <c r="H32" s="125"/>
    </row>
    <row r="33" spans="1:9" s="100" customFormat="1" ht="37.5" customHeight="1">
      <c r="A33" s="101" t="s">
        <v>509</v>
      </c>
      <c r="B33" s="121">
        <v>590</v>
      </c>
      <c r="C33" s="122" t="s">
        <v>518</v>
      </c>
      <c r="D33" s="122" t="s">
        <v>558</v>
      </c>
      <c r="E33" s="122"/>
      <c r="F33" s="122"/>
      <c r="G33" s="102">
        <f>G34</f>
        <v>14506.5</v>
      </c>
      <c r="H33" s="125">
        <f>G33</f>
        <v>14506.5</v>
      </c>
      <c r="I33" s="103"/>
    </row>
    <row r="34" spans="1:7" s="100" customFormat="1" ht="12.75">
      <c r="A34" s="101" t="s">
        <v>493</v>
      </c>
      <c r="B34" s="121">
        <v>590</v>
      </c>
      <c r="C34" s="122" t="s">
        <v>518</v>
      </c>
      <c r="D34" s="122" t="s">
        <v>558</v>
      </c>
      <c r="E34" s="122" t="s">
        <v>494</v>
      </c>
      <c r="F34" s="122"/>
      <c r="G34" s="102">
        <f>G35</f>
        <v>14506.5</v>
      </c>
    </row>
    <row r="35" spans="1:9" s="100" customFormat="1" ht="25.5" customHeight="1">
      <c r="A35" s="101" t="s">
        <v>486</v>
      </c>
      <c r="B35" s="121">
        <v>590</v>
      </c>
      <c r="C35" s="122" t="s">
        <v>518</v>
      </c>
      <c r="D35" s="122" t="s">
        <v>558</v>
      </c>
      <c r="E35" s="122" t="s">
        <v>495</v>
      </c>
      <c r="F35" s="122"/>
      <c r="G35" s="102">
        <f>G36+G37+G38</f>
        <v>14506.5</v>
      </c>
      <c r="I35" s="103"/>
    </row>
    <row r="36" spans="1:9" s="100" customFormat="1" ht="50.25" customHeight="1">
      <c r="A36" s="101" t="s">
        <v>352</v>
      </c>
      <c r="B36" s="121">
        <v>590</v>
      </c>
      <c r="C36" s="122" t="s">
        <v>518</v>
      </c>
      <c r="D36" s="122" t="s">
        <v>558</v>
      </c>
      <c r="E36" s="122" t="s">
        <v>495</v>
      </c>
      <c r="F36" s="122" t="s">
        <v>530</v>
      </c>
      <c r="G36" s="156">
        <f>12403.5+300+245.1-150-7.8+0.1</f>
        <v>12790.900000000001</v>
      </c>
      <c r="H36" s="125"/>
      <c r="I36" s="103"/>
    </row>
    <row r="37" spans="1:9" s="100" customFormat="1" ht="25.5" customHeight="1">
      <c r="A37" s="101" t="s">
        <v>680</v>
      </c>
      <c r="B37" s="121">
        <v>590</v>
      </c>
      <c r="C37" s="122" t="s">
        <v>518</v>
      </c>
      <c r="D37" s="122" t="s">
        <v>558</v>
      </c>
      <c r="E37" s="122" t="s">
        <v>495</v>
      </c>
      <c r="F37" s="122" t="s">
        <v>99</v>
      </c>
      <c r="G37" s="102">
        <f>1475.3+55.8+176.7</f>
        <v>1707.8</v>
      </c>
      <c r="H37" s="125"/>
      <c r="I37" s="103"/>
    </row>
    <row r="38" spans="1:9" s="100" customFormat="1" ht="12" customHeight="1">
      <c r="A38" s="101" t="s">
        <v>549</v>
      </c>
      <c r="B38" s="121">
        <v>590</v>
      </c>
      <c r="C38" s="122" t="s">
        <v>518</v>
      </c>
      <c r="D38" s="122" t="s">
        <v>558</v>
      </c>
      <c r="E38" s="122" t="s">
        <v>495</v>
      </c>
      <c r="F38" s="122" t="s">
        <v>550</v>
      </c>
      <c r="G38" s="102">
        <v>7.8</v>
      </c>
      <c r="H38" s="125"/>
      <c r="I38" s="103"/>
    </row>
    <row r="39" spans="1:7" s="108" customFormat="1" ht="54" customHeight="1">
      <c r="A39" s="134" t="s">
        <v>510</v>
      </c>
      <c r="B39" s="134" t="s">
        <v>396</v>
      </c>
      <c r="C39" s="135" t="s">
        <v>511</v>
      </c>
      <c r="D39" s="135" t="s">
        <v>512</v>
      </c>
      <c r="E39" s="136" t="s">
        <v>513</v>
      </c>
      <c r="F39" s="136" t="s">
        <v>514</v>
      </c>
      <c r="G39" s="173" t="s">
        <v>522</v>
      </c>
    </row>
    <row r="40" spans="1:8" ht="38.25" customHeight="1">
      <c r="A40" s="101" t="s">
        <v>696</v>
      </c>
      <c r="B40" s="121">
        <v>590</v>
      </c>
      <c r="C40" s="122" t="s">
        <v>518</v>
      </c>
      <c r="D40" s="122" t="s">
        <v>597</v>
      </c>
      <c r="E40" s="122"/>
      <c r="F40" s="122"/>
      <c r="G40" s="102">
        <f>G41</f>
        <v>445.4</v>
      </c>
      <c r="H40" s="15">
        <f>G40</f>
        <v>445.4</v>
      </c>
    </row>
    <row r="41" spans="1:7" ht="37.5" customHeight="1" hidden="1">
      <c r="A41" s="101" t="s">
        <v>439</v>
      </c>
      <c r="B41" s="121">
        <v>590</v>
      </c>
      <c r="C41" s="122" t="s">
        <v>518</v>
      </c>
      <c r="D41" s="122" t="s">
        <v>597</v>
      </c>
      <c r="E41" s="122" t="s">
        <v>438</v>
      </c>
      <c r="F41" s="122"/>
      <c r="G41" s="102">
        <f>G43</f>
        <v>445.4</v>
      </c>
    </row>
    <row r="42" spans="1:7" ht="42" customHeight="1">
      <c r="A42" s="174" t="s">
        <v>378</v>
      </c>
      <c r="B42" s="121">
        <v>590</v>
      </c>
      <c r="C42" s="122" t="s">
        <v>518</v>
      </c>
      <c r="D42" s="122" t="s">
        <v>597</v>
      </c>
      <c r="E42" s="122" t="s">
        <v>376</v>
      </c>
      <c r="F42" s="122"/>
      <c r="G42" s="102">
        <f>G43</f>
        <v>445.4</v>
      </c>
    </row>
    <row r="43" spans="1:7" ht="102" customHeight="1">
      <c r="A43" s="174" t="s">
        <v>365</v>
      </c>
      <c r="B43" s="121">
        <v>590</v>
      </c>
      <c r="C43" s="122" t="s">
        <v>518</v>
      </c>
      <c r="D43" s="122" t="s">
        <v>597</v>
      </c>
      <c r="E43" s="122" t="s">
        <v>377</v>
      </c>
      <c r="F43" s="122"/>
      <c r="G43" s="102">
        <f>G44</f>
        <v>445.4</v>
      </c>
    </row>
    <row r="44" spans="1:8" ht="13.5" customHeight="1">
      <c r="A44" s="101" t="s">
        <v>336</v>
      </c>
      <c r="B44" s="121">
        <v>590</v>
      </c>
      <c r="C44" s="122" t="s">
        <v>518</v>
      </c>
      <c r="D44" s="122" t="s">
        <v>597</v>
      </c>
      <c r="E44" s="122" t="s">
        <v>377</v>
      </c>
      <c r="F44" s="122" t="s">
        <v>630</v>
      </c>
      <c r="G44" s="102">
        <v>445.4</v>
      </c>
      <c r="H44" s="15"/>
    </row>
    <row r="45" spans="1:8" ht="13.5" customHeight="1" hidden="1">
      <c r="A45" s="101" t="s">
        <v>557</v>
      </c>
      <c r="B45" s="121">
        <v>590</v>
      </c>
      <c r="C45" s="122" t="s">
        <v>518</v>
      </c>
      <c r="D45" s="122" t="s">
        <v>571</v>
      </c>
      <c r="E45" s="175"/>
      <c r="F45" s="122"/>
      <c r="G45" s="96">
        <f>G46</f>
        <v>0</v>
      </c>
      <c r="H45" s="15"/>
    </row>
    <row r="46" spans="1:8" ht="13.5" customHeight="1" hidden="1">
      <c r="A46" s="101" t="s">
        <v>233</v>
      </c>
      <c r="B46" s="121">
        <v>590</v>
      </c>
      <c r="C46" s="122" t="s">
        <v>518</v>
      </c>
      <c r="D46" s="122" t="s">
        <v>571</v>
      </c>
      <c r="E46" s="175" t="s">
        <v>234</v>
      </c>
      <c r="F46" s="122"/>
      <c r="G46" s="96">
        <f>G47+G49</f>
        <v>0</v>
      </c>
      <c r="H46" s="15"/>
    </row>
    <row r="47" spans="1:8" ht="25.5" customHeight="1" hidden="1">
      <c r="A47" s="101" t="s">
        <v>611</v>
      </c>
      <c r="B47" s="121">
        <v>590</v>
      </c>
      <c r="C47" s="122" t="s">
        <v>518</v>
      </c>
      <c r="D47" s="122" t="s">
        <v>571</v>
      </c>
      <c r="E47" s="175" t="s">
        <v>235</v>
      </c>
      <c r="F47" s="122"/>
      <c r="G47" s="96">
        <f>G48</f>
        <v>0</v>
      </c>
      <c r="H47" s="15"/>
    </row>
    <row r="48" spans="1:8" ht="13.5" customHeight="1" hidden="1">
      <c r="A48" s="101" t="s">
        <v>432</v>
      </c>
      <c r="B48" s="121">
        <v>590</v>
      </c>
      <c r="C48" s="122" t="s">
        <v>518</v>
      </c>
      <c r="D48" s="122" t="s">
        <v>571</v>
      </c>
      <c r="E48" s="175" t="s">
        <v>235</v>
      </c>
      <c r="F48" s="122" t="s">
        <v>630</v>
      </c>
      <c r="G48" s="96"/>
      <c r="H48" s="15"/>
    </row>
    <row r="49" spans="1:8" ht="13.5" customHeight="1" hidden="1">
      <c r="A49" s="101" t="s">
        <v>236</v>
      </c>
      <c r="B49" s="121">
        <v>590</v>
      </c>
      <c r="C49" s="122" t="s">
        <v>518</v>
      </c>
      <c r="D49" s="122" t="s">
        <v>571</v>
      </c>
      <c r="E49" s="175" t="s">
        <v>335</v>
      </c>
      <c r="F49" s="122"/>
      <c r="G49" s="96">
        <f>G50</f>
        <v>0</v>
      </c>
      <c r="H49" s="15"/>
    </row>
    <row r="50" spans="1:8" ht="13.5" customHeight="1" hidden="1">
      <c r="A50" s="101" t="s">
        <v>432</v>
      </c>
      <c r="B50" s="121">
        <v>590</v>
      </c>
      <c r="C50" s="122" t="s">
        <v>518</v>
      </c>
      <c r="D50" s="122" t="s">
        <v>571</v>
      </c>
      <c r="E50" s="175" t="s">
        <v>335</v>
      </c>
      <c r="F50" s="122" t="s">
        <v>630</v>
      </c>
      <c r="G50" s="96"/>
      <c r="H50" s="15"/>
    </row>
    <row r="51" spans="1:8" s="100" customFormat="1" ht="12.75">
      <c r="A51" s="101" t="s">
        <v>640</v>
      </c>
      <c r="B51" s="121">
        <v>590</v>
      </c>
      <c r="C51" s="122" t="s">
        <v>518</v>
      </c>
      <c r="D51" s="122" t="s">
        <v>585</v>
      </c>
      <c r="E51" s="122"/>
      <c r="F51" s="122"/>
      <c r="G51" s="102">
        <f>G53</f>
        <v>100</v>
      </c>
      <c r="H51" s="125">
        <f>G51</f>
        <v>100</v>
      </c>
    </row>
    <row r="52" spans="1:7" s="100" customFormat="1" ht="12.75">
      <c r="A52" s="101" t="s">
        <v>497</v>
      </c>
      <c r="B52" s="121">
        <v>590</v>
      </c>
      <c r="C52" s="122" t="s">
        <v>518</v>
      </c>
      <c r="D52" s="122" t="s">
        <v>585</v>
      </c>
      <c r="E52" s="122" t="s">
        <v>496</v>
      </c>
      <c r="F52" s="122"/>
      <c r="G52" s="102">
        <f>G53</f>
        <v>100</v>
      </c>
    </row>
    <row r="53" spans="1:7" s="100" customFormat="1" ht="12.75">
      <c r="A53" s="101" t="s">
        <v>499</v>
      </c>
      <c r="B53" s="121">
        <v>590</v>
      </c>
      <c r="C53" s="122" t="s">
        <v>518</v>
      </c>
      <c r="D53" s="122" t="s">
        <v>585</v>
      </c>
      <c r="E53" s="122" t="s">
        <v>498</v>
      </c>
      <c r="F53" s="122"/>
      <c r="G53" s="102">
        <f>G54</f>
        <v>100</v>
      </c>
    </row>
    <row r="54" spans="1:8" s="100" customFormat="1" ht="12.75">
      <c r="A54" s="101" t="s">
        <v>549</v>
      </c>
      <c r="B54" s="121">
        <v>590</v>
      </c>
      <c r="C54" s="122" t="s">
        <v>518</v>
      </c>
      <c r="D54" s="122" t="s">
        <v>585</v>
      </c>
      <c r="E54" s="122" t="s">
        <v>498</v>
      </c>
      <c r="F54" s="122" t="s">
        <v>550</v>
      </c>
      <c r="G54" s="102">
        <v>100</v>
      </c>
      <c r="H54" s="125"/>
    </row>
    <row r="55" spans="1:8" s="100" customFormat="1" ht="12.75">
      <c r="A55" s="101" t="s">
        <v>559</v>
      </c>
      <c r="B55" s="121">
        <v>590</v>
      </c>
      <c r="C55" s="122" t="s">
        <v>518</v>
      </c>
      <c r="D55" s="122" t="s">
        <v>333</v>
      </c>
      <c r="E55" s="122"/>
      <c r="F55" s="122"/>
      <c r="G55" s="102">
        <f>G62+G67+G74</f>
        <v>558.6</v>
      </c>
      <c r="H55" s="125">
        <f>G55</f>
        <v>558.6</v>
      </c>
    </row>
    <row r="56" spans="1:7" ht="12.75" hidden="1">
      <c r="A56" s="157" t="s">
        <v>662</v>
      </c>
      <c r="B56" s="161">
        <v>590</v>
      </c>
      <c r="C56" s="162" t="s">
        <v>518</v>
      </c>
      <c r="D56" s="162" t="s">
        <v>638</v>
      </c>
      <c r="E56" s="175" t="s">
        <v>663</v>
      </c>
      <c r="F56" s="162" t="s">
        <v>632</v>
      </c>
      <c r="G56" s="102">
        <v>0</v>
      </c>
    </row>
    <row r="57" spans="1:7" ht="38.25" hidden="1">
      <c r="A57" s="157" t="s">
        <v>238</v>
      </c>
      <c r="B57" s="161">
        <v>590</v>
      </c>
      <c r="C57" s="162" t="s">
        <v>518</v>
      </c>
      <c r="D57" s="162" t="s">
        <v>333</v>
      </c>
      <c r="E57" s="175" t="s">
        <v>237</v>
      </c>
      <c r="F57" s="162"/>
      <c r="G57" s="102">
        <f>G58</f>
        <v>0</v>
      </c>
    </row>
    <row r="58" spans="1:7" s="100" customFormat="1" ht="39" customHeight="1" hidden="1">
      <c r="A58" s="157" t="s">
        <v>612</v>
      </c>
      <c r="B58" s="161">
        <v>590</v>
      </c>
      <c r="C58" s="162" t="s">
        <v>518</v>
      </c>
      <c r="D58" s="162" t="s">
        <v>333</v>
      </c>
      <c r="E58" s="175" t="s">
        <v>635</v>
      </c>
      <c r="F58" s="162"/>
      <c r="G58" s="102">
        <f>G59</f>
        <v>0</v>
      </c>
    </row>
    <row r="59" spans="1:8" s="100" customFormat="1" ht="15.75" customHeight="1" hidden="1">
      <c r="A59" s="157" t="s">
        <v>432</v>
      </c>
      <c r="B59" s="161">
        <v>590</v>
      </c>
      <c r="C59" s="162" t="s">
        <v>518</v>
      </c>
      <c r="D59" s="162" t="s">
        <v>333</v>
      </c>
      <c r="E59" s="175" t="s">
        <v>635</v>
      </c>
      <c r="F59" s="162" t="s">
        <v>449</v>
      </c>
      <c r="G59" s="102"/>
      <c r="H59" s="125"/>
    </row>
    <row r="60" spans="1:7" s="100" customFormat="1" ht="25.5" hidden="1">
      <c r="A60" s="157" t="s">
        <v>18</v>
      </c>
      <c r="B60" s="161">
        <v>590</v>
      </c>
      <c r="C60" s="162" t="s">
        <v>518</v>
      </c>
      <c r="D60" s="162" t="s">
        <v>333</v>
      </c>
      <c r="E60" s="175" t="s">
        <v>17</v>
      </c>
      <c r="F60" s="162"/>
      <c r="G60" s="102">
        <f>G61</f>
        <v>0</v>
      </c>
    </row>
    <row r="61" spans="1:7" s="106" customFormat="1" ht="12.75" hidden="1">
      <c r="A61" s="157" t="s">
        <v>432</v>
      </c>
      <c r="B61" s="161">
        <v>590</v>
      </c>
      <c r="C61" s="162" t="s">
        <v>518</v>
      </c>
      <c r="D61" s="162" t="s">
        <v>333</v>
      </c>
      <c r="E61" s="175" t="s">
        <v>17</v>
      </c>
      <c r="F61" s="162" t="s">
        <v>630</v>
      </c>
      <c r="G61" s="102"/>
    </row>
    <row r="62" spans="1:7" s="100" customFormat="1" ht="13.5" customHeight="1">
      <c r="A62" s="101" t="s">
        <v>480</v>
      </c>
      <c r="B62" s="121">
        <v>590</v>
      </c>
      <c r="C62" s="122" t="s">
        <v>518</v>
      </c>
      <c r="D62" s="122" t="s">
        <v>333</v>
      </c>
      <c r="E62" s="122" t="s">
        <v>479</v>
      </c>
      <c r="F62" s="122"/>
      <c r="G62" s="102">
        <f>G63</f>
        <v>54.4</v>
      </c>
    </row>
    <row r="63" spans="1:8" s="100" customFormat="1" ht="38.25" customHeight="1">
      <c r="A63" s="101" t="s">
        <v>546</v>
      </c>
      <c r="B63" s="121">
        <v>590</v>
      </c>
      <c r="C63" s="122" t="s">
        <v>518</v>
      </c>
      <c r="D63" s="122" t="s">
        <v>333</v>
      </c>
      <c r="E63" s="122" t="s">
        <v>481</v>
      </c>
      <c r="F63" s="122"/>
      <c r="G63" s="102">
        <f>G64</f>
        <v>54.4</v>
      </c>
      <c r="H63" s="125" t="s">
        <v>536</v>
      </c>
    </row>
    <row r="64" spans="1:8" s="100" customFormat="1" ht="24.75" customHeight="1">
      <c r="A64" s="101" t="s">
        <v>680</v>
      </c>
      <c r="B64" s="121">
        <v>590</v>
      </c>
      <c r="C64" s="122" t="s">
        <v>518</v>
      </c>
      <c r="D64" s="122" t="s">
        <v>333</v>
      </c>
      <c r="E64" s="122" t="s">
        <v>481</v>
      </c>
      <c r="F64" s="122" t="s">
        <v>99</v>
      </c>
      <c r="G64" s="102">
        <v>54.4</v>
      </c>
      <c r="H64" s="125"/>
    </row>
    <row r="65" spans="1:7" s="100" customFormat="1" ht="38.25" customHeight="1" hidden="1">
      <c r="A65" s="163" t="s">
        <v>612</v>
      </c>
      <c r="B65" s="164">
        <v>590</v>
      </c>
      <c r="C65" s="165" t="s">
        <v>518</v>
      </c>
      <c r="D65" s="165" t="s">
        <v>333</v>
      </c>
      <c r="E65" s="182" t="s">
        <v>635</v>
      </c>
      <c r="F65" s="165"/>
      <c r="G65" s="96">
        <f>G66</f>
        <v>0</v>
      </c>
    </row>
    <row r="66" spans="1:8" s="100" customFormat="1" ht="25.5" hidden="1">
      <c r="A66" s="157" t="s">
        <v>680</v>
      </c>
      <c r="B66" s="164">
        <v>590</v>
      </c>
      <c r="C66" s="165" t="s">
        <v>518</v>
      </c>
      <c r="D66" s="165" t="s">
        <v>333</v>
      </c>
      <c r="E66" s="182" t="s">
        <v>635</v>
      </c>
      <c r="F66" s="165" t="s">
        <v>449</v>
      </c>
      <c r="G66" s="96"/>
      <c r="H66" s="125"/>
    </row>
    <row r="67" spans="1:7" s="100" customFormat="1" ht="12.75">
      <c r="A67" s="101" t="s">
        <v>340</v>
      </c>
      <c r="B67" s="121">
        <v>590</v>
      </c>
      <c r="C67" s="122" t="s">
        <v>518</v>
      </c>
      <c r="D67" s="122" t="s">
        <v>333</v>
      </c>
      <c r="E67" s="122" t="s">
        <v>339</v>
      </c>
      <c r="F67" s="122"/>
      <c r="G67" s="102">
        <f>G68+G72+G70</f>
        <v>423.3</v>
      </c>
    </row>
    <row r="68" spans="1:7" s="100" customFormat="1" ht="24.75" customHeight="1">
      <c r="A68" s="101" t="s">
        <v>615</v>
      </c>
      <c r="B68" s="121">
        <v>590</v>
      </c>
      <c r="C68" s="122" t="s">
        <v>518</v>
      </c>
      <c r="D68" s="122" t="s">
        <v>333</v>
      </c>
      <c r="E68" s="122" t="s">
        <v>257</v>
      </c>
      <c r="F68" s="122"/>
      <c r="G68" s="102">
        <f>G69</f>
        <v>250</v>
      </c>
    </row>
    <row r="69" spans="1:8" s="100" customFormat="1" ht="12.75">
      <c r="A69" s="101" t="s">
        <v>549</v>
      </c>
      <c r="B69" s="121">
        <v>590</v>
      </c>
      <c r="C69" s="122" t="s">
        <v>518</v>
      </c>
      <c r="D69" s="122" t="s">
        <v>333</v>
      </c>
      <c r="E69" s="122" t="s">
        <v>257</v>
      </c>
      <c r="F69" s="122" t="s">
        <v>550</v>
      </c>
      <c r="G69" s="102">
        <v>250</v>
      </c>
      <c r="H69" s="125"/>
    </row>
    <row r="70" spans="1:7" s="100" customFormat="1" ht="39.75" customHeight="1">
      <c r="A70" s="101" t="s">
        <v>612</v>
      </c>
      <c r="B70" s="121">
        <v>590</v>
      </c>
      <c r="C70" s="122" t="s">
        <v>518</v>
      </c>
      <c r="D70" s="122" t="s">
        <v>333</v>
      </c>
      <c r="E70" s="122" t="s">
        <v>357</v>
      </c>
      <c r="F70" s="122"/>
      <c r="G70" s="102">
        <f>G71</f>
        <v>58</v>
      </c>
    </row>
    <row r="71" spans="1:8" s="100" customFormat="1" ht="25.5">
      <c r="A71" s="101" t="s">
        <v>680</v>
      </c>
      <c r="B71" s="121">
        <v>590</v>
      </c>
      <c r="C71" s="122" t="s">
        <v>518</v>
      </c>
      <c r="D71" s="122" t="s">
        <v>333</v>
      </c>
      <c r="E71" s="122" t="s">
        <v>357</v>
      </c>
      <c r="F71" s="122" t="s">
        <v>99</v>
      </c>
      <c r="G71" s="102">
        <v>58</v>
      </c>
      <c r="H71" s="125"/>
    </row>
    <row r="72" spans="1:7" s="100" customFormat="1" ht="39.75" customHeight="1">
      <c r="A72" s="101" t="s">
        <v>266</v>
      </c>
      <c r="B72" s="121">
        <v>590</v>
      </c>
      <c r="C72" s="122" t="s">
        <v>518</v>
      </c>
      <c r="D72" s="122" t="s">
        <v>333</v>
      </c>
      <c r="E72" s="122" t="s">
        <v>354</v>
      </c>
      <c r="F72" s="122"/>
      <c r="G72" s="102">
        <f>G73</f>
        <v>115.3</v>
      </c>
    </row>
    <row r="73" spans="1:8" s="100" customFormat="1" ht="12.75">
      <c r="A73" s="101" t="s">
        <v>549</v>
      </c>
      <c r="B73" s="121">
        <v>590</v>
      </c>
      <c r="C73" s="122" t="s">
        <v>518</v>
      </c>
      <c r="D73" s="122" t="s">
        <v>333</v>
      </c>
      <c r="E73" s="122" t="s">
        <v>354</v>
      </c>
      <c r="F73" s="122" t="s">
        <v>550</v>
      </c>
      <c r="G73" s="102">
        <f>115.3</f>
        <v>115.3</v>
      </c>
      <c r="H73" s="125"/>
    </row>
    <row r="74" spans="1:7" s="100" customFormat="1" ht="39" customHeight="1">
      <c r="A74" s="174" t="s">
        <v>378</v>
      </c>
      <c r="B74" s="121">
        <v>590</v>
      </c>
      <c r="C74" s="122" t="s">
        <v>518</v>
      </c>
      <c r="D74" s="122" t="s">
        <v>333</v>
      </c>
      <c r="E74" s="122" t="s">
        <v>376</v>
      </c>
      <c r="F74" s="122"/>
      <c r="G74" s="126">
        <f>G75</f>
        <v>80.9</v>
      </c>
    </row>
    <row r="75" spans="1:7" s="100" customFormat="1" ht="63.75" customHeight="1">
      <c r="A75" s="101" t="s">
        <v>273</v>
      </c>
      <c r="B75" s="121">
        <v>590</v>
      </c>
      <c r="C75" s="122" t="s">
        <v>518</v>
      </c>
      <c r="D75" s="122" t="s">
        <v>333</v>
      </c>
      <c r="E75" s="122" t="s">
        <v>379</v>
      </c>
      <c r="F75" s="122"/>
      <c r="G75" s="126">
        <f>G76</f>
        <v>80.9</v>
      </c>
    </row>
    <row r="76" spans="1:8" s="100" customFormat="1" ht="12.75">
      <c r="A76" s="101" t="s">
        <v>336</v>
      </c>
      <c r="B76" s="121">
        <v>590</v>
      </c>
      <c r="C76" s="122" t="s">
        <v>518</v>
      </c>
      <c r="D76" s="122" t="s">
        <v>333</v>
      </c>
      <c r="E76" s="122" t="s">
        <v>379</v>
      </c>
      <c r="F76" s="122" t="s">
        <v>630</v>
      </c>
      <c r="G76" s="126">
        <v>80.9</v>
      </c>
      <c r="H76" s="125"/>
    </row>
    <row r="77" spans="1:8" s="99" customFormat="1" ht="12.75" customHeight="1">
      <c r="A77" s="97" t="s">
        <v>641</v>
      </c>
      <c r="B77" s="119">
        <v>590</v>
      </c>
      <c r="C77" s="120" t="s">
        <v>519</v>
      </c>
      <c r="D77" s="120"/>
      <c r="E77" s="120"/>
      <c r="F77" s="120"/>
      <c r="G77" s="98">
        <f>G78</f>
        <v>149.8</v>
      </c>
      <c r="H77" s="124"/>
    </row>
    <row r="78" spans="1:7" s="100" customFormat="1" ht="12.75" customHeight="1">
      <c r="A78" s="101" t="s">
        <v>593</v>
      </c>
      <c r="B78" s="121">
        <v>590</v>
      </c>
      <c r="C78" s="122" t="s">
        <v>519</v>
      </c>
      <c r="D78" s="122" t="s">
        <v>520</v>
      </c>
      <c r="E78" s="122"/>
      <c r="F78" s="122"/>
      <c r="G78" s="102">
        <f>G79</f>
        <v>149.8</v>
      </c>
    </row>
    <row r="79" spans="1:7" s="100" customFormat="1" ht="12.75" customHeight="1">
      <c r="A79" s="101" t="s">
        <v>480</v>
      </c>
      <c r="B79" s="121">
        <v>590</v>
      </c>
      <c r="C79" s="122" t="s">
        <v>519</v>
      </c>
      <c r="D79" s="122" t="s">
        <v>520</v>
      </c>
      <c r="E79" s="122" t="s">
        <v>479</v>
      </c>
      <c r="F79" s="122"/>
      <c r="G79" s="102">
        <f>G80</f>
        <v>149.8</v>
      </c>
    </row>
    <row r="80" spans="1:7" s="100" customFormat="1" ht="24.75" customHeight="1">
      <c r="A80" s="101" t="s">
        <v>642</v>
      </c>
      <c r="B80" s="121">
        <v>590</v>
      </c>
      <c r="C80" s="122" t="s">
        <v>519</v>
      </c>
      <c r="D80" s="122" t="s">
        <v>520</v>
      </c>
      <c r="E80" s="122" t="s">
        <v>482</v>
      </c>
      <c r="F80" s="122"/>
      <c r="G80" s="102">
        <f>G81+G82</f>
        <v>149.8</v>
      </c>
    </row>
    <row r="81" spans="1:7" s="100" customFormat="1" ht="51" customHeight="1">
      <c r="A81" s="101" t="s">
        <v>352</v>
      </c>
      <c r="B81" s="121">
        <v>590</v>
      </c>
      <c r="C81" s="122" t="s">
        <v>519</v>
      </c>
      <c r="D81" s="122" t="s">
        <v>520</v>
      </c>
      <c r="E81" s="122" t="s">
        <v>482</v>
      </c>
      <c r="F81" s="122" t="s">
        <v>530</v>
      </c>
      <c r="G81" s="102">
        <v>119.5</v>
      </c>
    </row>
    <row r="82" spans="1:7" s="100" customFormat="1" ht="24.75" customHeight="1">
      <c r="A82" s="101" t="s">
        <v>680</v>
      </c>
      <c r="B82" s="121">
        <v>590</v>
      </c>
      <c r="C82" s="122" t="s">
        <v>519</v>
      </c>
      <c r="D82" s="122" t="s">
        <v>520</v>
      </c>
      <c r="E82" s="122" t="s">
        <v>482</v>
      </c>
      <c r="F82" s="122" t="s">
        <v>99</v>
      </c>
      <c r="G82" s="102">
        <v>30.3</v>
      </c>
    </row>
    <row r="83" spans="1:7" s="99" customFormat="1" ht="24.75" customHeight="1">
      <c r="A83" s="97" t="s">
        <v>561</v>
      </c>
      <c r="B83" s="119">
        <v>590</v>
      </c>
      <c r="C83" s="120" t="s">
        <v>520</v>
      </c>
      <c r="D83" s="120"/>
      <c r="E83" s="120"/>
      <c r="F83" s="120"/>
      <c r="G83" s="98">
        <f>G84+G88</f>
        <v>1159.2</v>
      </c>
    </row>
    <row r="84" spans="1:7" s="100" customFormat="1" ht="24.75" customHeight="1">
      <c r="A84" s="101" t="s">
        <v>434</v>
      </c>
      <c r="B84" s="121">
        <v>590</v>
      </c>
      <c r="C84" s="122" t="s">
        <v>520</v>
      </c>
      <c r="D84" s="122" t="s">
        <v>562</v>
      </c>
      <c r="E84" s="122"/>
      <c r="F84" s="122"/>
      <c r="G84" s="102">
        <f>G85</f>
        <v>420</v>
      </c>
    </row>
    <row r="85" spans="1:8" s="100" customFormat="1" ht="63" customHeight="1">
      <c r="A85" s="101" t="s">
        <v>688</v>
      </c>
      <c r="B85" s="121">
        <v>590</v>
      </c>
      <c r="C85" s="122" t="s">
        <v>520</v>
      </c>
      <c r="D85" s="122" t="s">
        <v>562</v>
      </c>
      <c r="E85" s="122" t="s">
        <v>21</v>
      </c>
      <c r="F85" s="122"/>
      <c r="G85" s="102">
        <f>G87</f>
        <v>420</v>
      </c>
      <c r="H85" s="125"/>
    </row>
    <row r="86" spans="1:7" s="108" customFormat="1" ht="54" customHeight="1">
      <c r="A86" s="134" t="s">
        <v>510</v>
      </c>
      <c r="B86" s="134" t="s">
        <v>396</v>
      </c>
      <c r="C86" s="135" t="s">
        <v>511</v>
      </c>
      <c r="D86" s="135" t="s">
        <v>512</v>
      </c>
      <c r="E86" s="136" t="s">
        <v>513</v>
      </c>
      <c r="F86" s="136" t="s">
        <v>514</v>
      </c>
      <c r="G86" s="173" t="s">
        <v>522</v>
      </c>
    </row>
    <row r="87" spans="1:8" s="100" customFormat="1" ht="24.75" customHeight="1">
      <c r="A87" s="101" t="s">
        <v>680</v>
      </c>
      <c r="B87" s="121">
        <v>590</v>
      </c>
      <c r="C87" s="122" t="s">
        <v>520</v>
      </c>
      <c r="D87" s="122" t="s">
        <v>562</v>
      </c>
      <c r="E87" s="122" t="s">
        <v>21</v>
      </c>
      <c r="F87" s="122" t="s">
        <v>99</v>
      </c>
      <c r="G87" s="102">
        <v>420</v>
      </c>
      <c r="H87" s="125"/>
    </row>
    <row r="88" spans="1:7" s="100" customFormat="1" ht="12.75">
      <c r="A88" s="101" t="s">
        <v>639</v>
      </c>
      <c r="B88" s="121">
        <v>590</v>
      </c>
      <c r="C88" s="122" t="s">
        <v>520</v>
      </c>
      <c r="D88" s="122" t="s">
        <v>564</v>
      </c>
      <c r="E88" s="122"/>
      <c r="F88" s="122"/>
      <c r="G88" s="102">
        <f>G89</f>
        <v>739.2</v>
      </c>
    </row>
    <row r="89" spans="1:7" s="100" customFormat="1" ht="12.75">
      <c r="A89" s="101" t="s">
        <v>340</v>
      </c>
      <c r="B89" s="121">
        <v>590</v>
      </c>
      <c r="C89" s="122" t="s">
        <v>520</v>
      </c>
      <c r="D89" s="122" t="s">
        <v>564</v>
      </c>
      <c r="E89" s="122" t="s">
        <v>339</v>
      </c>
      <c r="F89" s="122"/>
      <c r="G89" s="102">
        <f>G90</f>
        <v>739.2</v>
      </c>
    </row>
    <row r="90" spans="1:7" s="100" customFormat="1" ht="25.5">
      <c r="A90" s="101" t="s">
        <v>500</v>
      </c>
      <c r="B90" s="121">
        <v>590</v>
      </c>
      <c r="C90" s="122" t="s">
        <v>520</v>
      </c>
      <c r="D90" s="122" t="s">
        <v>564</v>
      </c>
      <c r="E90" s="122" t="s">
        <v>355</v>
      </c>
      <c r="F90" s="122"/>
      <c r="G90" s="102">
        <f>G91</f>
        <v>739.2</v>
      </c>
    </row>
    <row r="91" spans="1:8" s="100" customFormat="1" ht="25.5">
      <c r="A91" s="101" t="s">
        <v>680</v>
      </c>
      <c r="B91" s="121">
        <v>590</v>
      </c>
      <c r="C91" s="122" t="s">
        <v>520</v>
      </c>
      <c r="D91" s="122" t="s">
        <v>564</v>
      </c>
      <c r="E91" s="122" t="s">
        <v>355</v>
      </c>
      <c r="F91" s="122" t="s">
        <v>99</v>
      </c>
      <c r="G91" s="102">
        <f>612.1+127.1</f>
        <v>739.2</v>
      </c>
      <c r="H91" s="125"/>
    </row>
    <row r="92" spans="1:8" s="99" customFormat="1" ht="12.75">
      <c r="A92" s="97" t="s">
        <v>565</v>
      </c>
      <c r="B92" s="119">
        <v>590</v>
      </c>
      <c r="C92" s="120" t="s">
        <v>558</v>
      </c>
      <c r="D92" s="120"/>
      <c r="E92" s="120"/>
      <c r="F92" s="120"/>
      <c r="G92" s="98">
        <f>G103+G109+G93+G113</f>
        <v>178.7</v>
      </c>
      <c r="H92" s="124"/>
    </row>
    <row r="93" spans="1:7" s="100" customFormat="1" ht="13.5" customHeight="1" hidden="1">
      <c r="A93" s="101" t="s">
        <v>460</v>
      </c>
      <c r="B93" s="121">
        <v>590</v>
      </c>
      <c r="C93" s="122" t="s">
        <v>558</v>
      </c>
      <c r="D93" s="122" t="s">
        <v>569</v>
      </c>
      <c r="E93" s="122"/>
      <c r="F93" s="122"/>
      <c r="G93" s="102">
        <f>G94+G100</f>
        <v>0</v>
      </c>
    </row>
    <row r="94" spans="1:7" s="100" customFormat="1" ht="15.75" customHeight="1" hidden="1">
      <c r="A94" s="101" t="s">
        <v>684</v>
      </c>
      <c r="B94" s="121">
        <v>590</v>
      </c>
      <c r="C94" s="122" t="s">
        <v>558</v>
      </c>
      <c r="D94" s="122" t="s">
        <v>569</v>
      </c>
      <c r="E94" s="122" t="s">
        <v>461</v>
      </c>
      <c r="F94" s="122"/>
      <c r="G94" s="102">
        <f>G95</f>
        <v>0</v>
      </c>
    </row>
    <row r="95" spans="1:7" s="100" customFormat="1" ht="50.25" customHeight="1" hidden="1">
      <c r="A95" s="101" t="s">
        <v>682</v>
      </c>
      <c r="B95" s="121">
        <v>590</v>
      </c>
      <c r="C95" s="122" t="s">
        <v>558</v>
      </c>
      <c r="D95" s="122" t="s">
        <v>569</v>
      </c>
      <c r="E95" s="122" t="s">
        <v>463</v>
      </c>
      <c r="F95" s="122"/>
      <c r="G95" s="102">
        <f>G96+G98</f>
        <v>0</v>
      </c>
    </row>
    <row r="96" spans="1:7" s="100" customFormat="1" ht="41.25" customHeight="1" hidden="1">
      <c r="A96" s="101" t="s">
        <v>683</v>
      </c>
      <c r="B96" s="121">
        <v>590</v>
      </c>
      <c r="C96" s="122" t="s">
        <v>558</v>
      </c>
      <c r="D96" s="122" t="s">
        <v>569</v>
      </c>
      <c r="E96" s="122" t="s">
        <v>462</v>
      </c>
      <c r="F96" s="122"/>
      <c r="G96" s="102">
        <f>G97</f>
        <v>0</v>
      </c>
    </row>
    <row r="97" spans="1:7" s="100" customFormat="1" ht="12.75" customHeight="1" hidden="1">
      <c r="A97" s="101" t="s">
        <v>549</v>
      </c>
      <c r="B97" s="121">
        <v>590</v>
      </c>
      <c r="C97" s="122" t="s">
        <v>558</v>
      </c>
      <c r="D97" s="122" t="s">
        <v>569</v>
      </c>
      <c r="E97" s="122" t="s">
        <v>462</v>
      </c>
      <c r="F97" s="122" t="s">
        <v>550</v>
      </c>
      <c r="G97" s="102"/>
    </row>
    <row r="98" spans="1:7" s="100" customFormat="1" ht="39" customHeight="1" hidden="1">
      <c r="A98" s="101" t="s">
        <v>693</v>
      </c>
      <c r="B98" s="121">
        <v>590</v>
      </c>
      <c r="C98" s="122" t="s">
        <v>558</v>
      </c>
      <c r="D98" s="122" t="s">
        <v>569</v>
      </c>
      <c r="E98" s="122" t="s">
        <v>464</v>
      </c>
      <c r="F98" s="122"/>
      <c r="G98" s="102">
        <f>G99</f>
        <v>0</v>
      </c>
    </row>
    <row r="99" spans="1:7" s="100" customFormat="1" ht="13.5" customHeight="1" hidden="1">
      <c r="A99" s="101" t="s">
        <v>549</v>
      </c>
      <c r="B99" s="121">
        <v>590</v>
      </c>
      <c r="C99" s="122" t="s">
        <v>558</v>
      </c>
      <c r="D99" s="122" t="s">
        <v>569</v>
      </c>
      <c r="E99" s="122" t="s">
        <v>464</v>
      </c>
      <c r="F99" s="122" t="s">
        <v>550</v>
      </c>
      <c r="G99" s="102"/>
    </row>
    <row r="100" spans="1:7" s="100" customFormat="1" ht="13.5" customHeight="1" hidden="1">
      <c r="A100" s="101" t="s">
        <v>679</v>
      </c>
      <c r="B100" s="121">
        <v>590</v>
      </c>
      <c r="C100" s="122" t="s">
        <v>558</v>
      </c>
      <c r="D100" s="122" t="s">
        <v>569</v>
      </c>
      <c r="E100" s="122" t="s">
        <v>415</v>
      </c>
      <c r="F100" s="122"/>
      <c r="G100" s="102">
        <f>G101</f>
        <v>0</v>
      </c>
    </row>
    <row r="101" spans="1:7" s="100" customFormat="1" ht="49.5" customHeight="1" hidden="1">
      <c r="A101" s="101" t="s">
        <v>401</v>
      </c>
      <c r="B101" s="121">
        <v>590</v>
      </c>
      <c r="C101" s="122" t="s">
        <v>558</v>
      </c>
      <c r="D101" s="122" t="s">
        <v>569</v>
      </c>
      <c r="E101" s="122" t="s">
        <v>400</v>
      </c>
      <c r="F101" s="122"/>
      <c r="G101" s="102">
        <f>G102</f>
        <v>0</v>
      </c>
    </row>
    <row r="102" spans="1:7" s="100" customFormat="1" ht="26.25" customHeight="1" hidden="1">
      <c r="A102" s="101" t="s">
        <v>680</v>
      </c>
      <c r="B102" s="121">
        <v>590</v>
      </c>
      <c r="C102" s="122" t="s">
        <v>558</v>
      </c>
      <c r="D102" s="122" t="s">
        <v>569</v>
      </c>
      <c r="E102" s="122" t="s">
        <v>400</v>
      </c>
      <c r="F102" s="122" t="s">
        <v>99</v>
      </c>
      <c r="G102" s="102"/>
    </row>
    <row r="103" spans="1:7" s="100" customFormat="1" ht="12.75">
      <c r="A103" s="101" t="s">
        <v>566</v>
      </c>
      <c r="B103" s="121">
        <v>590</v>
      </c>
      <c r="C103" s="122" t="s">
        <v>558</v>
      </c>
      <c r="D103" s="122" t="s">
        <v>567</v>
      </c>
      <c r="E103" s="122"/>
      <c r="F103" s="122"/>
      <c r="G103" s="102">
        <f>G106+G104</f>
        <v>168.7</v>
      </c>
    </row>
    <row r="104" spans="1:7" s="100" customFormat="1" ht="15.75" customHeight="1" hidden="1">
      <c r="A104" s="101" t="s">
        <v>369</v>
      </c>
      <c r="B104" s="121">
        <v>590</v>
      </c>
      <c r="C104" s="122" t="s">
        <v>558</v>
      </c>
      <c r="D104" s="122" t="s">
        <v>567</v>
      </c>
      <c r="E104" s="122" t="s">
        <v>634</v>
      </c>
      <c r="F104" s="122"/>
      <c r="G104" s="102">
        <f>G105</f>
        <v>0</v>
      </c>
    </row>
    <row r="105" spans="1:7" s="100" customFormat="1" ht="12.75" customHeight="1" hidden="1">
      <c r="A105" s="101" t="s">
        <v>549</v>
      </c>
      <c r="B105" s="121">
        <v>590</v>
      </c>
      <c r="C105" s="122" t="s">
        <v>558</v>
      </c>
      <c r="D105" s="122" t="s">
        <v>567</v>
      </c>
      <c r="E105" s="122" t="s">
        <v>634</v>
      </c>
      <c r="F105" s="122" t="s">
        <v>550</v>
      </c>
      <c r="G105" s="102"/>
    </row>
    <row r="106" spans="1:7" s="100" customFormat="1" ht="51.75" customHeight="1">
      <c r="A106" s="107" t="s">
        <v>304</v>
      </c>
      <c r="B106" s="121">
        <v>590</v>
      </c>
      <c r="C106" s="122" t="s">
        <v>558</v>
      </c>
      <c r="D106" s="122" t="s">
        <v>567</v>
      </c>
      <c r="E106" s="122" t="s">
        <v>456</v>
      </c>
      <c r="F106" s="122"/>
      <c r="G106" s="126">
        <f>G107</f>
        <v>168.7</v>
      </c>
    </row>
    <row r="107" spans="1:7" s="100" customFormat="1" ht="51" customHeight="1">
      <c r="A107" s="107" t="s">
        <v>305</v>
      </c>
      <c r="B107" s="121">
        <v>590</v>
      </c>
      <c r="C107" s="122" t="s">
        <v>558</v>
      </c>
      <c r="D107" s="122" t="s">
        <v>567</v>
      </c>
      <c r="E107" s="122" t="s">
        <v>303</v>
      </c>
      <c r="F107" s="122"/>
      <c r="G107" s="126">
        <f>G108</f>
        <v>168.7</v>
      </c>
    </row>
    <row r="108" spans="1:7" s="100" customFormat="1" ht="24.75" customHeight="1">
      <c r="A108" s="107" t="s">
        <v>680</v>
      </c>
      <c r="B108" s="121">
        <v>590</v>
      </c>
      <c r="C108" s="122" t="s">
        <v>558</v>
      </c>
      <c r="D108" s="122" t="s">
        <v>567</v>
      </c>
      <c r="E108" s="122" t="s">
        <v>303</v>
      </c>
      <c r="F108" s="122" t="s">
        <v>99</v>
      </c>
      <c r="G108" s="126">
        <v>168.7</v>
      </c>
    </row>
    <row r="109" spans="1:7" ht="12.75" hidden="1">
      <c r="A109" s="101" t="s">
        <v>417</v>
      </c>
      <c r="B109" s="121">
        <v>590</v>
      </c>
      <c r="C109" s="122" t="s">
        <v>558</v>
      </c>
      <c r="D109" s="122" t="s">
        <v>562</v>
      </c>
      <c r="E109" s="122"/>
      <c r="F109" s="122"/>
      <c r="G109" s="102">
        <f>G110</f>
        <v>0</v>
      </c>
    </row>
    <row r="110" spans="1:7" ht="12.75" hidden="1">
      <c r="A110" s="107" t="s">
        <v>679</v>
      </c>
      <c r="B110" s="121">
        <v>590</v>
      </c>
      <c r="C110" s="122" t="s">
        <v>558</v>
      </c>
      <c r="D110" s="122" t="s">
        <v>562</v>
      </c>
      <c r="E110" s="122" t="s">
        <v>415</v>
      </c>
      <c r="F110" s="122"/>
      <c r="G110" s="102">
        <f>G111</f>
        <v>0</v>
      </c>
    </row>
    <row r="111" spans="1:8" ht="51" hidden="1">
      <c r="A111" s="101" t="s">
        <v>689</v>
      </c>
      <c r="B111" s="121">
        <v>590</v>
      </c>
      <c r="C111" s="122" t="s">
        <v>558</v>
      </c>
      <c r="D111" s="122" t="s">
        <v>562</v>
      </c>
      <c r="E111" s="122" t="s">
        <v>505</v>
      </c>
      <c r="F111" s="122"/>
      <c r="G111" s="102">
        <f>G112</f>
        <v>0</v>
      </c>
      <c r="H111" s="153"/>
    </row>
    <row r="112" spans="1:7" ht="25.5" hidden="1">
      <c r="A112" s="101" t="s">
        <v>680</v>
      </c>
      <c r="B112" s="121">
        <v>590</v>
      </c>
      <c r="C112" s="122" t="s">
        <v>558</v>
      </c>
      <c r="D112" s="122" t="s">
        <v>562</v>
      </c>
      <c r="E112" s="122" t="s">
        <v>505</v>
      </c>
      <c r="F112" s="122" t="s">
        <v>99</v>
      </c>
      <c r="G112" s="102"/>
    </row>
    <row r="113" spans="1:7" ht="12.75">
      <c r="A113" s="107" t="s">
        <v>22</v>
      </c>
      <c r="B113" s="121">
        <v>590</v>
      </c>
      <c r="C113" s="122" t="s">
        <v>558</v>
      </c>
      <c r="D113" s="122" t="s">
        <v>177</v>
      </c>
      <c r="E113" s="122"/>
      <c r="F113" s="122"/>
      <c r="G113" s="102">
        <f>G117</f>
        <v>10</v>
      </c>
    </row>
    <row r="114" spans="1:7" ht="25.5" hidden="1">
      <c r="A114" s="107" t="s">
        <v>455</v>
      </c>
      <c r="B114" s="121">
        <v>590</v>
      </c>
      <c r="C114" s="122" t="s">
        <v>558</v>
      </c>
      <c r="D114" s="122" t="s">
        <v>177</v>
      </c>
      <c r="E114" s="122" t="s">
        <v>456</v>
      </c>
      <c r="F114" s="122"/>
      <c r="G114" s="102">
        <f>G115</f>
        <v>0</v>
      </c>
    </row>
    <row r="115" spans="1:7" ht="12.75" hidden="1">
      <c r="A115" s="107" t="s">
        <v>458</v>
      </c>
      <c r="B115" s="121">
        <v>590</v>
      </c>
      <c r="C115" s="122" t="s">
        <v>558</v>
      </c>
      <c r="D115" s="122" t="s">
        <v>177</v>
      </c>
      <c r="E115" s="122" t="s">
        <v>457</v>
      </c>
      <c r="F115" s="122"/>
      <c r="G115" s="102">
        <f>G116</f>
        <v>0</v>
      </c>
    </row>
    <row r="116" spans="1:7" ht="25.5" hidden="1">
      <c r="A116" s="101" t="s">
        <v>680</v>
      </c>
      <c r="B116" s="121">
        <v>590</v>
      </c>
      <c r="C116" s="122" t="s">
        <v>558</v>
      </c>
      <c r="D116" s="122" t="s">
        <v>177</v>
      </c>
      <c r="E116" s="122" t="s">
        <v>457</v>
      </c>
      <c r="F116" s="122" t="s">
        <v>99</v>
      </c>
      <c r="G116" s="102"/>
    </row>
    <row r="117" spans="1:7" ht="50.25" customHeight="1">
      <c r="A117" s="101" t="s">
        <v>553</v>
      </c>
      <c r="B117" s="121">
        <v>590</v>
      </c>
      <c r="C117" s="122" t="s">
        <v>558</v>
      </c>
      <c r="D117" s="122" t="s">
        <v>177</v>
      </c>
      <c r="E117" s="122" t="s">
        <v>501</v>
      </c>
      <c r="F117" s="122"/>
      <c r="G117" s="102">
        <f>G118</f>
        <v>10</v>
      </c>
    </row>
    <row r="118" spans="1:7" ht="51" customHeight="1">
      <c r="A118" s="101" t="s">
        <v>259</v>
      </c>
      <c r="B118" s="121">
        <v>590</v>
      </c>
      <c r="C118" s="122" t="s">
        <v>558</v>
      </c>
      <c r="D118" s="122" t="s">
        <v>177</v>
      </c>
      <c r="E118" s="122" t="s">
        <v>258</v>
      </c>
      <c r="F118" s="122"/>
      <c r="G118" s="102">
        <f>G119</f>
        <v>10</v>
      </c>
    </row>
    <row r="119" spans="1:7" ht="25.5">
      <c r="A119" s="101" t="s">
        <v>680</v>
      </c>
      <c r="B119" s="121">
        <v>590</v>
      </c>
      <c r="C119" s="122" t="s">
        <v>558</v>
      </c>
      <c r="D119" s="122" t="s">
        <v>177</v>
      </c>
      <c r="E119" s="122" t="s">
        <v>258</v>
      </c>
      <c r="F119" s="122" t="s">
        <v>99</v>
      </c>
      <c r="G119" s="102">
        <v>10</v>
      </c>
    </row>
    <row r="120" spans="1:8" s="99" customFormat="1" ht="12.75">
      <c r="A120" s="97" t="s">
        <v>568</v>
      </c>
      <c r="B120" s="119">
        <v>590</v>
      </c>
      <c r="C120" s="120" t="s">
        <v>569</v>
      </c>
      <c r="D120" s="120"/>
      <c r="E120" s="120"/>
      <c r="F120" s="120"/>
      <c r="G120" s="98">
        <f>G121+G131</f>
        <v>8756.7</v>
      </c>
      <c r="H120" s="124"/>
    </row>
    <row r="121" spans="1:7" ht="12.75">
      <c r="A121" s="101" t="s">
        <v>570</v>
      </c>
      <c r="B121" s="121">
        <v>590</v>
      </c>
      <c r="C121" s="122" t="s">
        <v>569</v>
      </c>
      <c r="D121" s="122" t="s">
        <v>518</v>
      </c>
      <c r="E121" s="122"/>
      <c r="F121" s="122"/>
      <c r="G121" s="128">
        <f>G122</f>
        <v>5763.4</v>
      </c>
    </row>
    <row r="122" spans="1:7" ht="12.75">
      <c r="A122" s="101" t="s">
        <v>340</v>
      </c>
      <c r="B122" s="121">
        <v>590</v>
      </c>
      <c r="C122" s="122" t="s">
        <v>569</v>
      </c>
      <c r="D122" s="122" t="s">
        <v>518</v>
      </c>
      <c r="E122" s="122" t="s">
        <v>339</v>
      </c>
      <c r="F122" s="122"/>
      <c r="G122" s="128">
        <f>G125+G123+G127+G129</f>
        <v>5763.4</v>
      </c>
    </row>
    <row r="123" spans="1:8" ht="76.5">
      <c r="A123" s="101" t="s">
        <v>656</v>
      </c>
      <c r="B123" s="121">
        <v>590</v>
      </c>
      <c r="C123" s="122" t="s">
        <v>569</v>
      </c>
      <c r="D123" s="122" t="s">
        <v>518</v>
      </c>
      <c r="E123" s="122" t="s">
        <v>657</v>
      </c>
      <c r="F123" s="122"/>
      <c r="G123" s="128">
        <f>G124</f>
        <v>4800</v>
      </c>
      <c r="H123" s="3" t="s">
        <v>537</v>
      </c>
    </row>
    <row r="124" spans="1:7" ht="25.5">
      <c r="A124" s="101" t="s">
        <v>680</v>
      </c>
      <c r="B124" s="121">
        <v>590</v>
      </c>
      <c r="C124" s="122" t="s">
        <v>569</v>
      </c>
      <c r="D124" s="122" t="s">
        <v>518</v>
      </c>
      <c r="E124" s="122" t="s">
        <v>657</v>
      </c>
      <c r="F124" s="122" t="s">
        <v>99</v>
      </c>
      <c r="G124" s="128">
        <v>4800</v>
      </c>
    </row>
    <row r="125" spans="1:7" ht="12.75">
      <c r="A125" s="101" t="s">
        <v>358</v>
      </c>
      <c r="B125" s="121">
        <v>590</v>
      </c>
      <c r="C125" s="122" t="s">
        <v>569</v>
      </c>
      <c r="D125" s="122" t="s">
        <v>518</v>
      </c>
      <c r="E125" s="122" t="s">
        <v>359</v>
      </c>
      <c r="F125" s="122"/>
      <c r="G125" s="128">
        <f>G126</f>
        <v>664.9</v>
      </c>
    </row>
    <row r="126" spans="1:7" ht="25.5">
      <c r="A126" s="101" t="s">
        <v>680</v>
      </c>
      <c r="B126" s="121">
        <v>590</v>
      </c>
      <c r="C126" s="122" t="s">
        <v>569</v>
      </c>
      <c r="D126" s="122" t="s">
        <v>518</v>
      </c>
      <c r="E126" s="122" t="s">
        <v>359</v>
      </c>
      <c r="F126" s="122" t="s">
        <v>99</v>
      </c>
      <c r="G126" s="128">
        <v>664.9</v>
      </c>
    </row>
    <row r="127" spans="1:7" ht="76.5">
      <c r="A127" s="101" t="s">
        <v>309</v>
      </c>
      <c r="B127" s="121">
        <v>590</v>
      </c>
      <c r="C127" s="122" t="s">
        <v>569</v>
      </c>
      <c r="D127" s="122" t="s">
        <v>518</v>
      </c>
      <c r="E127" s="122" t="s">
        <v>308</v>
      </c>
      <c r="F127" s="122"/>
      <c r="G127" s="128">
        <f>G128</f>
        <v>148.5</v>
      </c>
    </row>
    <row r="128" spans="1:7" ht="25.5">
      <c r="A128" s="101" t="s">
        <v>680</v>
      </c>
      <c r="B128" s="121">
        <v>590</v>
      </c>
      <c r="C128" s="122" t="s">
        <v>569</v>
      </c>
      <c r="D128" s="122" t="s">
        <v>518</v>
      </c>
      <c r="E128" s="122" t="s">
        <v>308</v>
      </c>
      <c r="F128" s="122" t="s">
        <v>99</v>
      </c>
      <c r="G128" s="128">
        <v>148.5</v>
      </c>
    </row>
    <row r="129" spans="1:7" ht="114.75">
      <c r="A129" s="101" t="s">
        <v>307</v>
      </c>
      <c r="B129" s="121">
        <v>590</v>
      </c>
      <c r="C129" s="122" t="s">
        <v>569</v>
      </c>
      <c r="D129" s="122" t="s">
        <v>518</v>
      </c>
      <c r="E129" s="122" t="s">
        <v>267</v>
      </c>
      <c r="F129" s="122"/>
      <c r="G129" s="128">
        <f>G130</f>
        <v>150</v>
      </c>
    </row>
    <row r="130" spans="1:7" ht="12.75">
      <c r="A130" s="101" t="s">
        <v>336</v>
      </c>
      <c r="B130" s="121">
        <v>590</v>
      </c>
      <c r="C130" s="122" t="s">
        <v>569</v>
      </c>
      <c r="D130" s="122" t="s">
        <v>518</v>
      </c>
      <c r="E130" s="122" t="s">
        <v>267</v>
      </c>
      <c r="F130" s="122" t="s">
        <v>630</v>
      </c>
      <c r="G130" s="128">
        <v>150</v>
      </c>
    </row>
    <row r="131" spans="1:7" s="100" customFormat="1" ht="12.75">
      <c r="A131" s="101" t="s">
        <v>637</v>
      </c>
      <c r="B131" s="121">
        <v>590</v>
      </c>
      <c r="C131" s="122" t="s">
        <v>569</v>
      </c>
      <c r="D131" s="122" t="s">
        <v>520</v>
      </c>
      <c r="E131" s="122"/>
      <c r="F131" s="122"/>
      <c r="G131" s="102">
        <f>G132</f>
        <v>2993.3</v>
      </c>
    </row>
    <row r="132" spans="1:7" s="100" customFormat="1" ht="12.75">
      <c r="A132" s="101" t="s">
        <v>340</v>
      </c>
      <c r="B132" s="121">
        <v>590</v>
      </c>
      <c r="C132" s="122" t="s">
        <v>569</v>
      </c>
      <c r="D132" s="122" t="s">
        <v>520</v>
      </c>
      <c r="E132" s="122" t="s">
        <v>339</v>
      </c>
      <c r="F132" s="122"/>
      <c r="G132" s="102">
        <f>G133+G138+G140+G136</f>
        <v>2993.3</v>
      </c>
    </row>
    <row r="133" spans="1:7" s="100" customFormat="1" ht="12.75">
      <c r="A133" s="101" t="s">
        <v>263</v>
      </c>
      <c r="B133" s="121">
        <v>590</v>
      </c>
      <c r="C133" s="122" t="s">
        <v>569</v>
      </c>
      <c r="D133" s="122" t="s">
        <v>520</v>
      </c>
      <c r="E133" s="122" t="s">
        <v>262</v>
      </c>
      <c r="F133" s="122"/>
      <c r="G133" s="102">
        <f>G135</f>
        <v>1903.2</v>
      </c>
    </row>
    <row r="134" spans="1:7" s="108" customFormat="1" ht="63" customHeight="1">
      <c r="A134" s="134" t="s">
        <v>510</v>
      </c>
      <c r="B134" s="134" t="s">
        <v>11</v>
      </c>
      <c r="C134" s="135" t="s">
        <v>511</v>
      </c>
      <c r="D134" s="135" t="s">
        <v>512</v>
      </c>
      <c r="E134" s="136" t="s">
        <v>513</v>
      </c>
      <c r="F134" s="136" t="s">
        <v>514</v>
      </c>
      <c r="G134" s="173" t="s">
        <v>522</v>
      </c>
    </row>
    <row r="135" spans="1:8" s="100" customFormat="1" ht="25.5">
      <c r="A135" s="101" t="s">
        <v>680</v>
      </c>
      <c r="B135" s="121">
        <v>590</v>
      </c>
      <c r="C135" s="122" t="s">
        <v>569</v>
      </c>
      <c r="D135" s="122" t="s">
        <v>520</v>
      </c>
      <c r="E135" s="122" t="s">
        <v>262</v>
      </c>
      <c r="F135" s="122" t="s">
        <v>99</v>
      </c>
      <c r="G135" s="102">
        <v>1903.2</v>
      </c>
      <c r="H135" s="125"/>
    </row>
    <row r="136" spans="1:7" s="100" customFormat="1" ht="12.75">
      <c r="A136" s="101" t="s">
        <v>362</v>
      </c>
      <c r="B136" s="121">
        <v>590</v>
      </c>
      <c r="C136" s="122" t="s">
        <v>569</v>
      </c>
      <c r="D136" s="122" t="s">
        <v>520</v>
      </c>
      <c r="E136" s="122" t="s">
        <v>361</v>
      </c>
      <c r="F136" s="122"/>
      <c r="G136" s="102">
        <f>G137</f>
        <v>300</v>
      </c>
    </row>
    <row r="137" spans="1:8" s="100" customFormat="1" ht="25.5">
      <c r="A137" s="101" t="s">
        <v>680</v>
      </c>
      <c r="B137" s="121">
        <v>590</v>
      </c>
      <c r="C137" s="122" t="s">
        <v>569</v>
      </c>
      <c r="D137" s="122" t="s">
        <v>520</v>
      </c>
      <c r="E137" s="122" t="s">
        <v>361</v>
      </c>
      <c r="F137" s="122" t="s">
        <v>99</v>
      </c>
      <c r="G137" s="102">
        <v>300</v>
      </c>
      <c r="H137" s="125"/>
    </row>
    <row r="138" spans="1:7" s="100" customFormat="1" ht="12.75">
      <c r="A138" s="101" t="s">
        <v>356</v>
      </c>
      <c r="B138" s="121">
        <v>590</v>
      </c>
      <c r="C138" s="122" t="s">
        <v>569</v>
      </c>
      <c r="D138" s="122" t="s">
        <v>520</v>
      </c>
      <c r="E138" s="122" t="s">
        <v>264</v>
      </c>
      <c r="F138" s="122"/>
      <c r="G138" s="102">
        <f>G139</f>
        <v>570.1</v>
      </c>
    </row>
    <row r="139" spans="1:8" s="100" customFormat="1" ht="25.5">
      <c r="A139" s="101" t="s">
        <v>680</v>
      </c>
      <c r="B139" s="121">
        <v>590</v>
      </c>
      <c r="C139" s="122" t="s">
        <v>569</v>
      </c>
      <c r="D139" s="122" t="s">
        <v>520</v>
      </c>
      <c r="E139" s="122" t="s">
        <v>264</v>
      </c>
      <c r="F139" s="122" t="s">
        <v>99</v>
      </c>
      <c r="G139" s="102">
        <f>58.1+186.7+423.7-17.5-80.9</f>
        <v>570.1</v>
      </c>
      <c r="H139" s="125"/>
    </row>
    <row r="140" spans="1:7" s="100" customFormat="1" ht="12.75">
      <c r="A140" s="101" t="s">
        <v>265</v>
      </c>
      <c r="B140" s="121">
        <v>590</v>
      </c>
      <c r="C140" s="122" t="s">
        <v>569</v>
      </c>
      <c r="D140" s="122" t="s">
        <v>520</v>
      </c>
      <c r="E140" s="122" t="s">
        <v>360</v>
      </c>
      <c r="F140" s="122"/>
      <c r="G140" s="102">
        <f>G141</f>
        <v>220</v>
      </c>
    </row>
    <row r="141" spans="1:8" s="100" customFormat="1" ht="25.5">
      <c r="A141" s="101" t="s">
        <v>680</v>
      </c>
      <c r="B141" s="121">
        <v>590</v>
      </c>
      <c r="C141" s="122" t="s">
        <v>569</v>
      </c>
      <c r="D141" s="122" t="s">
        <v>520</v>
      </c>
      <c r="E141" s="122" t="s">
        <v>360</v>
      </c>
      <c r="F141" s="122" t="s">
        <v>99</v>
      </c>
      <c r="G141" s="102">
        <v>220</v>
      </c>
      <c r="H141" s="125"/>
    </row>
    <row r="142" spans="1:8" s="99" customFormat="1" ht="12.75">
      <c r="A142" s="150" t="s">
        <v>14</v>
      </c>
      <c r="B142" s="119">
        <v>590</v>
      </c>
      <c r="C142" s="120" t="s">
        <v>571</v>
      </c>
      <c r="D142" s="120"/>
      <c r="E142" s="120"/>
      <c r="F142" s="120"/>
      <c r="G142" s="98">
        <f>G161</f>
        <v>176.89999999999998</v>
      </c>
      <c r="H142" s="124"/>
    </row>
    <row r="143" spans="1:7" ht="25.5" hidden="1">
      <c r="A143" s="101" t="s">
        <v>599</v>
      </c>
      <c r="B143" s="121">
        <v>590</v>
      </c>
      <c r="C143" s="122" t="s">
        <v>571</v>
      </c>
      <c r="D143" s="122" t="s">
        <v>518</v>
      </c>
      <c r="E143" s="122"/>
      <c r="F143" s="122"/>
      <c r="G143" s="102">
        <f>G144+G150</f>
        <v>0</v>
      </c>
    </row>
    <row r="144" spans="1:7" ht="12.75" hidden="1">
      <c r="A144" s="104" t="s">
        <v>622</v>
      </c>
      <c r="B144" s="121">
        <v>590</v>
      </c>
      <c r="C144" s="122" t="s">
        <v>571</v>
      </c>
      <c r="D144" s="122" t="s">
        <v>518</v>
      </c>
      <c r="E144" s="122"/>
      <c r="F144" s="122"/>
      <c r="G144" s="102">
        <f>SUM(G146:G149)</f>
        <v>0</v>
      </c>
    </row>
    <row r="145" spans="1:10" ht="12.75" hidden="1">
      <c r="A145" s="104" t="s">
        <v>572</v>
      </c>
      <c r="B145" s="121">
        <v>590</v>
      </c>
      <c r="C145" s="122" t="s">
        <v>571</v>
      </c>
      <c r="D145" s="122" t="s">
        <v>518</v>
      </c>
      <c r="E145" s="122" t="s">
        <v>633</v>
      </c>
      <c r="F145" s="122"/>
      <c r="G145" s="102">
        <f>G146+G147+G148</f>
        <v>0</v>
      </c>
      <c r="H145" s="4"/>
      <c r="I145" s="4"/>
      <c r="J145" s="4"/>
    </row>
    <row r="146" spans="1:10" ht="12.75" hidden="1">
      <c r="A146" s="104" t="s">
        <v>605</v>
      </c>
      <c r="B146" s="121">
        <v>590</v>
      </c>
      <c r="C146" s="122" t="s">
        <v>571</v>
      </c>
      <c r="D146" s="122" t="s">
        <v>518</v>
      </c>
      <c r="E146" s="122" t="s">
        <v>633</v>
      </c>
      <c r="F146" s="122" t="s">
        <v>628</v>
      </c>
      <c r="G146" s="102"/>
      <c r="H146" s="4"/>
      <c r="I146" s="4"/>
      <c r="J146" s="4"/>
    </row>
    <row r="147" spans="1:10" ht="12.75" hidden="1">
      <c r="A147" s="104" t="s">
        <v>606</v>
      </c>
      <c r="B147" s="121">
        <v>590</v>
      </c>
      <c r="C147" s="122" t="s">
        <v>571</v>
      </c>
      <c r="D147" s="122" t="s">
        <v>518</v>
      </c>
      <c r="E147" s="122" t="s">
        <v>633</v>
      </c>
      <c r="F147" s="122" t="s">
        <v>628</v>
      </c>
      <c r="G147" s="102"/>
      <c r="H147" s="4"/>
      <c r="I147" s="4"/>
      <c r="J147" s="4"/>
    </row>
    <row r="148" spans="1:10" ht="12.75" hidden="1">
      <c r="A148" s="104" t="s">
        <v>607</v>
      </c>
      <c r="B148" s="121">
        <v>590</v>
      </c>
      <c r="C148" s="122" t="s">
        <v>571</v>
      </c>
      <c r="D148" s="122" t="s">
        <v>518</v>
      </c>
      <c r="E148" s="122" t="s">
        <v>633</v>
      </c>
      <c r="F148" s="122" t="s">
        <v>628</v>
      </c>
      <c r="G148" s="102"/>
      <c r="H148" s="4"/>
      <c r="I148" s="4"/>
      <c r="J148" s="4"/>
    </row>
    <row r="149" spans="1:7" ht="25.5" hidden="1">
      <c r="A149" s="101" t="s">
        <v>617</v>
      </c>
      <c r="B149" s="121">
        <v>590</v>
      </c>
      <c r="C149" s="122" t="s">
        <v>571</v>
      </c>
      <c r="D149" s="122" t="s">
        <v>518</v>
      </c>
      <c r="E149" s="122" t="s">
        <v>573</v>
      </c>
      <c r="F149" s="122" t="s">
        <v>574</v>
      </c>
      <c r="G149" s="102"/>
    </row>
    <row r="150" spans="1:7" ht="25.5" hidden="1">
      <c r="A150" s="101" t="s">
        <v>598</v>
      </c>
      <c r="B150" s="121">
        <v>590</v>
      </c>
      <c r="C150" s="122" t="s">
        <v>571</v>
      </c>
      <c r="D150" s="122" t="s">
        <v>518</v>
      </c>
      <c r="E150" s="122" t="s">
        <v>633</v>
      </c>
      <c r="F150" s="122" t="s">
        <v>628</v>
      </c>
      <c r="G150" s="102"/>
    </row>
    <row r="151" spans="1:7" ht="12.75" hidden="1">
      <c r="A151" s="104" t="s">
        <v>575</v>
      </c>
      <c r="B151" s="121">
        <v>590</v>
      </c>
      <c r="C151" s="122" t="s">
        <v>571</v>
      </c>
      <c r="D151" s="122" t="s">
        <v>519</v>
      </c>
      <c r="E151" s="122"/>
      <c r="F151" s="122"/>
      <c r="G151" s="102">
        <f>G152+G165</f>
        <v>0</v>
      </c>
    </row>
    <row r="152" spans="1:7" ht="12.75" hidden="1">
      <c r="A152" s="104" t="s">
        <v>621</v>
      </c>
      <c r="B152" s="121">
        <v>590</v>
      </c>
      <c r="C152" s="122" t="s">
        <v>571</v>
      </c>
      <c r="D152" s="122" t="s">
        <v>519</v>
      </c>
      <c r="E152" s="122" t="s">
        <v>618</v>
      </c>
      <c r="F152" s="122" t="s">
        <v>574</v>
      </c>
      <c r="G152" s="102">
        <f>G153+G154</f>
        <v>0</v>
      </c>
    </row>
    <row r="153" spans="1:7" ht="25.5" hidden="1">
      <c r="A153" s="101" t="s">
        <v>617</v>
      </c>
      <c r="B153" s="121">
        <v>590</v>
      </c>
      <c r="C153" s="122" t="s">
        <v>571</v>
      </c>
      <c r="D153" s="122" t="s">
        <v>519</v>
      </c>
      <c r="E153" s="122" t="s">
        <v>620</v>
      </c>
      <c r="F153" s="122" t="s">
        <v>574</v>
      </c>
      <c r="G153" s="102"/>
    </row>
    <row r="154" spans="1:8" ht="12.75" hidden="1">
      <c r="A154" s="104" t="s">
        <v>619</v>
      </c>
      <c r="B154" s="121">
        <v>590</v>
      </c>
      <c r="C154" s="122" t="s">
        <v>571</v>
      </c>
      <c r="D154" s="122" t="s">
        <v>519</v>
      </c>
      <c r="E154" s="122" t="s">
        <v>618</v>
      </c>
      <c r="F154" s="122" t="s">
        <v>574</v>
      </c>
      <c r="G154" s="102">
        <f>G155+G158+G159+G160+G163</f>
        <v>0</v>
      </c>
      <c r="H154" s="6"/>
    </row>
    <row r="155" spans="1:7" ht="12.75" hidden="1">
      <c r="A155" s="104" t="s">
        <v>576</v>
      </c>
      <c r="B155" s="121">
        <v>590</v>
      </c>
      <c r="C155" s="122" t="s">
        <v>571</v>
      </c>
      <c r="D155" s="122" t="s">
        <v>519</v>
      </c>
      <c r="E155" s="122" t="s">
        <v>618</v>
      </c>
      <c r="F155" s="122" t="s">
        <v>574</v>
      </c>
      <c r="G155" s="102"/>
    </row>
    <row r="156" spans="1:7" ht="12.75" hidden="1">
      <c r="A156" s="104" t="s">
        <v>577</v>
      </c>
      <c r="B156" s="121">
        <v>590</v>
      </c>
      <c r="C156" s="122" t="s">
        <v>571</v>
      </c>
      <c r="D156" s="122" t="s">
        <v>519</v>
      </c>
      <c r="E156" s="122" t="s">
        <v>560</v>
      </c>
      <c r="F156" s="122" t="s">
        <v>578</v>
      </c>
      <c r="G156" s="102"/>
    </row>
    <row r="157" spans="1:7" ht="12.75" hidden="1">
      <c r="A157" s="104" t="s">
        <v>579</v>
      </c>
      <c r="B157" s="121">
        <v>590</v>
      </c>
      <c r="C157" s="122" t="s">
        <v>571</v>
      </c>
      <c r="D157" s="122" t="s">
        <v>571</v>
      </c>
      <c r="E157" s="122"/>
      <c r="F157" s="122"/>
      <c r="G157" s="102"/>
    </row>
    <row r="158" spans="1:7" ht="12.75" hidden="1">
      <c r="A158" s="101" t="s">
        <v>600</v>
      </c>
      <c r="B158" s="121">
        <v>590</v>
      </c>
      <c r="C158" s="122" t="s">
        <v>571</v>
      </c>
      <c r="D158" s="122" t="s">
        <v>519</v>
      </c>
      <c r="E158" s="122" t="s">
        <v>618</v>
      </c>
      <c r="F158" s="122" t="s">
        <v>574</v>
      </c>
      <c r="G158" s="102"/>
    </row>
    <row r="159" spans="1:7" ht="25.5" hidden="1">
      <c r="A159" s="101" t="s">
        <v>601</v>
      </c>
      <c r="B159" s="121">
        <v>590</v>
      </c>
      <c r="C159" s="122" t="s">
        <v>571</v>
      </c>
      <c r="D159" s="122" t="s">
        <v>519</v>
      </c>
      <c r="E159" s="122" t="s">
        <v>618</v>
      </c>
      <c r="F159" s="122" t="s">
        <v>574</v>
      </c>
      <c r="G159" s="102"/>
    </row>
    <row r="160" spans="1:7" ht="12.75" hidden="1">
      <c r="A160" s="101" t="s">
        <v>602</v>
      </c>
      <c r="B160" s="121">
        <v>590</v>
      </c>
      <c r="C160" s="122" t="s">
        <v>571</v>
      </c>
      <c r="D160" s="122" t="s">
        <v>519</v>
      </c>
      <c r="E160" s="122" t="s">
        <v>618</v>
      </c>
      <c r="F160" s="122" t="s">
        <v>574</v>
      </c>
      <c r="G160" s="102"/>
    </row>
    <row r="161" spans="1:7" s="105" customFormat="1" ht="12.75">
      <c r="A161" s="151" t="s">
        <v>623</v>
      </c>
      <c r="B161" s="121">
        <v>590</v>
      </c>
      <c r="C161" s="123" t="s">
        <v>571</v>
      </c>
      <c r="D161" s="123" t="s">
        <v>571</v>
      </c>
      <c r="E161" s="123"/>
      <c r="F161" s="123"/>
      <c r="G161" s="102">
        <f>G169+G163</f>
        <v>176.89999999999998</v>
      </c>
    </row>
    <row r="162" spans="1:7" s="105" customFormat="1" ht="12.75" hidden="1">
      <c r="A162" s="151" t="s">
        <v>684</v>
      </c>
      <c r="B162" s="121">
        <v>590</v>
      </c>
      <c r="C162" s="123" t="s">
        <v>571</v>
      </c>
      <c r="D162" s="123" t="s">
        <v>571</v>
      </c>
      <c r="E162" s="123" t="s">
        <v>461</v>
      </c>
      <c r="F162" s="123"/>
      <c r="G162" s="102">
        <f>G163</f>
        <v>0</v>
      </c>
    </row>
    <row r="163" spans="1:7" ht="25.5" hidden="1">
      <c r="A163" s="101" t="s">
        <v>451</v>
      </c>
      <c r="B163" s="121">
        <v>590</v>
      </c>
      <c r="C163" s="122" t="s">
        <v>571</v>
      </c>
      <c r="D163" s="122" t="s">
        <v>571</v>
      </c>
      <c r="E163" s="122" t="s">
        <v>450</v>
      </c>
      <c r="F163" s="122"/>
      <c r="G163" s="102">
        <f>G164</f>
        <v>0</v>
      </c>
    </row>
    <row r="164" spans="1:8" ht="25.5" hidden="1">
      <c r="A164" s="101" t="s">
        <v>454</v>
      </c>
      <c r="B164" s="121">
        <v>590</v>
      </c>
      <c r="C164" s="122" t="s">
        <v>571</v>
      </c>
      <c r="D164" s="122" t="s">
        <v>571</v>
      </c>
      <c r="E164" s="122" t="s">
        <v>452</v>
      </c>
      <c r="F164" s="122"/>
      <c r="G164" s="102">
        <f>G165+G167</f>
        <v>0</v>
      </c>
      <c r="H164" s="6"/>
    </row>
    <row r="165" spans="1:8" ht="38.25" hidden="1">
      <c r="A165" s="101" t="s">
        <v>504</v>
      </c>
      <c r="B165" s="121">
        <v>590</v>
      </c>
      <c r="C165" s="122" t="s">
        <v>571</v>
      </c>
      <c r="D165" s="122" t="s">
        <v>571</v>
      </c>
      <c r="E165" s="122" t="s">
        <v>452</v>
      </c>
      <c r="F165" s="122"/>
      <c r="G165" s="102">
        <f>G166</f>
        <v>0</v>
      </c>
      <c r="H165" s="6"/>
    </row>
    <row r="166" spans="1:7" ht="25.5" hidden="1">
      <c r="A166" s="101" t="s">
        <v>680</v>
      </c>
      <c r="B166" s="121">
        <v>590</v>
      </c>
      <c r="C166" s="122" t="s">
        <v>571</v>
      </c>
      <c r="D166" s="122" t="s">
        <v>571</v>
      </c>
      <c r="E166" s="122" t="s">
        <v>452</v>
      </c>
      <c r="F166" s="122" t="s">
        <v>99</v>
      </c>
      <c r="G166" s="102"/>
    </row>
    <row r="167" spans="1:7" ht="38.25" hidden="1">
      <c r="A167" s="101" t="s">
        <v>694</v>
      </c>
      <c r="B167" s="121">
        <v>590</v>
      </c>
      <c r="C167" s="122" t="s">
        <v>571</v>
      </c>
      <c r="D167" s="122" t="s">
        <v>571</v>
      </c>
      <c r="E167" s="122" t="s">
        <v>453</v>
      </c>
      <c r="F167" s="122"/>
      <c r="G167" s="102">
        <f>G168</f>
        <v>0</v>
      </c>
    </row>
    <row r="168" spans="1:7" ht="25.5" hidden="1">
      <c r="A168" s="101" t="s">
        <v>680</v>
      </c>
      <c r="B168" s="121">
        <v>590</v>
      </c>
      <c r="C168" s="122" t="s">
        <v>571</v>
      </c>
      <c r="D168" s="122" t="s">
        <v>571</v>
      </c>
      <c r="E168" s="122" t="s">
        <v>453</v>
      </c>
      <c r="F168" s="122" t="s">
        <v>99</v>
      </c>
      <c r="G168" s="102"/>
    </row>
    <row r="169" spans="1:7" s="100" customFormat="1" ht="12.75" customHeight="1">
      <c r="A169" s="101" t="s">
        <v>340</v>
      </c>
      <c r="B169" s="121">
        <v>590</v>
      </c>
      <c r="C169" s="122" t="s">
        <v>571</v>
      </c>
      <c r="D169" s="122" t="s">
        <v>571</v>
      </c>
      <c r="E169" s="122" t="s">
        <v>339</v>
      </c>
      <c r="F169" s="122"/>
      <c r="G169" s="102">
        <f>G170</f>
        <v>176.89999999999998</v>
      </c>
    </row>
    <row r="170" spans="1:7" s="100" customFormat="1" ht="12.75">
      <c r="A170" s="104" t="s">
        <v>370</v>
      </c>
      <c r="B170" s="121">
        <v>590</v>
      </c>
      <c r="C170" s="122" t="s">
        <v>571</v>
      </c>
      <c r="D170" s="122" t="s">
        <v>571</v>
      </c>
      <c r="E170" s="122" t="s">
        <v>261</v>
      </c>
      <c r="F170" s="122"/>
      <c r="G170" s="102">
        <f>G171</f>
        <v>176.89999999999998</v>
      </c>
    </row>
    <row r="171" spans="1:7" s="100" customFormat="1" ht="25.5">
      <c r="A171" s="101" t="s">
        <v>680</v>
      </c>
      <c r="B171" s="121">
        <v>590</v>
      </c>
      <c r="C171" s="122" t="s">
        <v>571</v>
      </c>
      <c r="D171" s="122" t="s">
        <v>571</v>
      </c>
      <c r="E171" s="122" t="s">
        <v>261</v>
      </c>
      <c r="F171" s="122" t="s">
        <v>99</v>
      </c>
      <c r="G171" s="102">
        <f>70.6+106.3</f>
        <v>176.89999999999998</v>
      </c>
    </row>
    <row r="172" spans="1:7" s="100" customFormat="1" ht="12.75" hidden="1">
      <c r="A172" s="166" t="s">
        <v>624</v>
      </c>
      <c r="B172" s="161">
        <v>590</v>
      </c>
      <c r="C172" s="162" t="s">
        <v>571</v>
      </c>
      <c r="D172" s="162" t="s">
        <v>571</v>
      </c>
      <c r="E172" s="175" t="s">
        <v>625</v>
      </c>
      <c r="F172" s="162" t="s">
        <v>626</v>
      </c>
      <c r="G172" s="102"/>
    </row>
    <row r="173" spans="1:7" s="99" customFormat="1" ht="12.75" hidden="1">
      <c r="A173" s="158" t="s">
        <v>604</v>
      </c>
      <c r="B173" s="159">
        <v>590</v>
      </c>
      <c r="C173" s="160" t="s">
        <v>567</v>
      </c>
      <c r="D173" s="160"/>
      <c r="E173" s="179"/>
      <c r="F173" s="160"/>
      <c r="G173" s="127">
        <f>G174+G196</f>
        <v>0</v>
      </c>
    </row>
    <row r="174" spans="1:7" s="100" customFormat="1" ht="12.75" hidden="1">
      <c r="A174" s="157" t="s">
        <v>397</v>
      </c>
      <c r="B174" s="161">
        <v>590</v>
      </c>
      <c r="C174" s="162" t="s">
        <v>567</v>
      </c>
      <c r="D174" s="162" t="s">
        <v>518</v>
      </c>
      <c r="E174" s="175"/>
      <c r="F174" s="162"/>
      <c r="G174" s="102">
        <f>G175+G182+G186+G193</f>
        <v>0</v>
      </c>
    </row>
    <row r="175" spans="1:7" s="100" customFormat="1" ht="25.5" hidden="1">
      <c r="A175" s="168" t="s">
        <v>373</v>
      </c>
      <c r="B175" s="161">
        <v>590</v>
      </c>
      <c r="C175" s="162" t="s">
        <v>567</v>
      </c>
      <c r="D175" s="162" t="s">
        <v>518</v>
      </c>
      <c r="E175" s="175" t="s">
        <v>580</v>
      </c>
      <c r="F175" s="162"/>
      <c r="G175" s="102">
        <f>G176+G178</f>
        <v>0</v>
      </c>
    </row>
    <row r="176" spans="1:7" ht="38.25" hidden="1">
      <c r="A176" s="157" t="s">
        <v>613</v>
      </c>
      <c r="B176" s="161">
        <v>590</v>
      </c>
      <c r="C176" s="162" t="s">
        <v>567</v>
      </c>
      <c r="D176" s="162" t="s">
        <v>518</v>
      </c>
      <c r="E176" s="175" t="s">
        <v>394</v>
      </c>
      <c r="F176" s="162"/>
      <c r="G176" s="102">
        <f>G177</f>
        <v>0</v>
      </c>
    </row>
    <row r="177" spans="1:7" ht="13.5" customHeight="1" hidden="1">
      <c r="A177" s="157" t="e">
        <f>#REF!</f>
        <v>#REF!</v>
      </c>
      <c r="B177" s="161">
        <v>590</v>
      </c>
      <c r="C177" s="162" t="s">
        <v>567</v>
      </c>
      <c r="D177" s="162" t="s">
        <v>518</v>
      </c>
      <c r="E177" s="175" t="s">
        <v>394</v>
      </c>
      <c r="F177" s="162" t="s">
        <v>506</v>
      </c>
      <c r="G177" s="102"/>
    </row>
    <row r="178" spans="1:7" s="100" customFormat="1" ht="12.75" hidden="1">
      <c r="A178" s="169" t="s">
        <v>390</v>
      </c>
      <c r="B178" s="161">
        <v>590</v>
      </c>
      <c r="C178" s="162" t="s">
        <v>567</v>
      </c>
      <c r="D178" s="162" t="s">
        <v>518</v>
      </c>
      <c r="E178" s="175" t="s">
        <v>627</v>
      </c>
      <c r="F178" s="162"/>
      <c r="G178" s="102">
        <f>G179+G180+G181</f>
        <v>0</v>
      </c>
    </row>
    <row r="179" spans="1:8" s="100" customFormat="1" ht="51" hidden="1">
      <c r="A179" s="170" t="s">
        <v>548</v>
      </c>
      <c r="B179" s="161">
        <v>590</v>
      </c>
      <c r="C179" s="162" t="s">
        <v>567</v>
      </c>
      <c r="D179" s="162" t="s">
        <v>518</v>
      </c>
      <c r="E179" s="175" t="s">
        <v>627</v>
      </c>
      <c r="F179" s="162" t="s">
        <v>530</v>
      </c>
      <c r="G179" s="102"/>
      <c r="H179" s="125"/>
    </row>
    <row r="180" spans="1:8" s="100" customFormat="1" ht="25.5" hidden="1">
      <c r="A180" s="170" t="s">
        <v>680</v>
      </c>
      <c r="B180" s="161">
        <v>590</v>
      </c>
      <c r="C180" s="162" t="s">
        <v>567</v>
      </c>
      <c r="D180" s="162" t="s">
        <v>518</v>
      </c>
      <c r="E180" s="175" t="s">
        <v>627</v>
      </c>
      <c r="F180" s="162" t="s">
        <v>99</v>
      </c>
      <c r="G180" s="102"/>
      <c r="H180" s="125"/>
    </row>
    <row r="181" spans="1:8" s="100" customFormat="1" ht="12.75" hidden="1">
      <c r="A181" s="170" t="s">
        <v>549</v>
      </c>
      <c r="B181" s="161">
        <v>590</v>
      </c>
      <c r="C181" s="162" t="s">
        <v>567</v>
      </c>
      <c r="D181" s="162" t="s">
        <v>518</v>
      </c>
      <c r="E181" s="175" t="s">
        <v>627</v>
      </c>
      <c r="F181" s="162" t="s">
        <v>550</v>
      </c>
      <c r="G181" s="102"/>
      <c r="H181" s="125"/>
    </row>
    <row r="182" spans="1:7" s="100" customFormat="1" ht="13.5" customHeight="1" hidden="1">
      <c r="A182" s="170" t="s">
        <v>375</v>
      </c>
      <c r="B182" s="161">
        <v>590</v>
      </c>
      <c r="C182" s="162" t="s">
        <v>567</v>
      </c>
      <c r="D182" s="162" t="s">
        <v>518</v>
      </c>
      <c r="E182" s="175" t="s">
        <v>374</v>
      </c>
      <c r="F182" s="162"/>
      <c r="G182" s="102">
        <f>G183</f>
        <v>0</v>
      </c>
    </row>
    <row r="183" spans="1:7" s="100" customFormat="1" ht="12" customHeight="1" hidden="1">
      <c r="A183" s="170" t="s">
        <v>390</v>
      </c>
      <c r="B183" s="161">
        <v>590</v>
      </c>
      <c r="C183" s="162" t="s">
        <v>567</v>
      </c>
      <c r="D183" s="162" t="s">
        <v>518</v>
      </c>
      <c r="E183" s="175" t="s">
        <v>507</v>
      </c>
      <c r="F183" s="162"/>
      <c r="G183" s="102">
        <f>G184+G185</f>
        <v>0</v>
      </c>
    </row>
    <row r="184" spans="1:8" s="100" customFormat="1" ht="51" customHeight="1" hidden="1">
      <c r="A184" s="170" t="s">
        <v>548</v>
      </c>
      <c r="B184" s="161">
        <v>590</v>
      </c>
      <c r="C184" s="162" t="s">
        <v>567</v>
      </c>
      <c r="D184" s="162" t="s">
        <v>518</v>
      </c>
      <c r="E184" s="175" t="s">
        <v>507</v>
      </c>
      <c r="F184" s="162" t="s">
        <v>530</v>
      </c>
      <c r="G184" s="102"/>
      <c r="H184" s="125"/>
    </row>
    <row r="185" spans="1:8" s="100" customFormat="1" ht="24.75" customHeight="1" hidden="1">
      <c r="A185" s="170" t="s">
        <v>680</v>
      </c>
      <c r="B185" s="161">
        <v>590</v>
      </c>
      <c r="C185" s="162" t="s">
        <v>567</v>
      </c>
      <c r="D185" s="162" t="s">
        <v>518</v>
      </c>
      <c r="E185" s="175" t="s">
        <v>507</v>
      </c>
      <c r="F185" s="162" t="s">
        <v>99</v>
      </c>
      <c r="G185" s="102"/>
      <c r="H185" s="125"/>
    </row>
    <row r="186" spans="1:7" ht="13.5" customHeight="1" hidden="1">
      <c r="A186" s="171" t="s">
        <v>684</v>
      </c>
      <c r="B186" s="161">
        <v>590</v>
      </c>
      <c r="C186" s="162" t="s">
        <v>567</v>
      </c>
      <c r="D186" s="162" t="s">
        <v>518</v>
      </c>
      <c r="E186" s="175" t="s">
        <v>461</v>
      </c>
      <c r="F186" s="162"/>
      <c r="G186" s="102">
        <f>G187</f>
        <v>0</v>
      </c>
    </row>
    <row r="187" spans="1:7" s="100" customFormat="1" ht="25.5" hidden="1">
      <c r="A187" s="168" t="s">
        <v>338</v>
      </c>
      <c r="B187" s="161">
        <v>590</v>
      </c>
      <c r="C187" s="162" t="s">
        <v>567</v>
      </c>
      <c r="D187" s="162" t="s">
        <v>518</v>
      </c>
      <c r="E187" s="175" t="s">
        <v>337</v>
      </c>
      <c r="F187" s="162"/>
      <c r="G187" s="102">
        <f>G188</f>
        <v>0</v>
      </c>
    </row>
    <row r="188" spans="1:7" s="100" customFormat="1" ht="25.5" hidden="1">
      <c r="A188" s="168" t="s">
        <v>366</v>
      </c>
      <c r="B188" s="161">
        <v>590</v>
      </c>
      <c r="C188" s="162" t="s">
        <v>567</v>
      </c>
      <c r="D188" s="162" t="s">
        <v>518</v>
      </c>
      <c r="E188" s="175" t="s">
        <v>367</v>
      </c>
      <c r="F188" s="162"/>
      <c r="G188" s="102">
        <f>G189+G191</f>
        <v>0</v>
      </c>
    </row>
    <row r="189" spans="1:7" s="100" customFormat="1" ht="25.5" hidden="1">
      <c r="A189" s="168" t="s">
        <v>366</v>
      </c>
      <c r="B189" s="161">
        <v>590</v>
      </c>
      <c r="C189" s="162" t="s">
        <v>567</v>
      </c>
      <c r="D189" s="162" t="s">
        <v>518</v>
      </c>
      <c r="E189" s="175" t="s">
        <v>367</v>
      </c>
      <c r="F189" s="162"/>
      <c r="G189" s="102">
        <f>G190</f>
        <v>0</v>
      </c>
    </row>
    <row r="190" spans="1:8" s="100" customFormat="1" ht="25.5" hidden="1">
      <c r="A190" s="157" t="s">
        <v>680</v>
      </c>
      <c r="B190" s="161">
        <v>590</v>
      </c>
      <c r="C190" s="162" t="s">
        <v>567</v>
      </c>
      <c r="D190" s="162" t="s">
        <v>518</v>
      </c>
      <c r="E190" s="175" t="s">
        <v>367</v>
      </c>
      <c r="F190" s="162" t="s">
        <v>99</v>
      </c>
      <c r="G190" s="102"/>
      <c r="H190" s="125"/>
    </row>
    <row r="191" spans="1:7" s="100" customFormat="1" ht="38.25" hidden="1">
      <c r="A191" s="168" t="s">
        <v>695</v>
      </c>
      <c r="B191" s="161">
        <v>590</v>
      </c>
      <c r="C191" s="162" t="s">
        <v>567</v>
      </c>
      <c r="D191" s="162" t="s">
        <v>518</v>
      </c>
      <c r="E191" s="175" t="s">
        <v>368</v>
      </c>
      <c r="F191" s="162"/>
      <c r="G191" s="102">
        <f>G192</f>
        <v>0</v>
      </c>
    </row>
    <row r="192" spans="1:8" s="100" customFormat="1" ht="25.5" hidden="1">
      <c r="A192" s="157" t="s">
        <v>680</v>
      </c>
      <c r="B192" s="161">
        <v>590</v>
      </c>
      <c r="C192" s="162" t="s">
        <v>567</v>
      </c>
      <c r="D192" s="162" t="s">
        <v>518</v>
      </c>
      <c r="E192" s="175" t="s">
        <v>368</v>
      </c>
      <c r="F192" s="162" t="s">
        <v>99</v>
      </c>
      <c r="G192" s="102"/>
      <c r="H192" s="125"/>
    </row>
    <row r="193" spans="1:8" s="100" customFormat="1" ht="12.75" customHeight="1" hidden="1">
      <c r="A193" s="167" t="s">
        <v>471</v>
      </c>
      <c r="B193" s="161">
        <v>590</v>
      </c>
      <c r="C193" s="162" t="s">
        <v>567</v>
      </c>
      <c r="D193" s="162" t="s">
        <v>518</v>
      </c>
      <c r="E193" s="175" t="s">
        <v>415</v>
      </c>
      <c r="F193" s="162"/>
      <c r="G193" s="102">
        <f>G194</f>
        <v>0</v>
      </c>
      <c r="H193" s="125"/>
    </row>
    <row r="194" spans="1:7" s="100" customFormat="1" ht="37.5" customHeight="1" hidden="1">
      <c r="A194" s="157" t="s">
        <v>172</v>
      </c>
      <c r="B194" s="161">
        <v>590</v>
      </c>
      <c r="C194" s="162" t="s">
        <v>567</v>
      </c>
      <c r="D194" s="162" t="s">
        <v>518</v>
      </c>
      <c r="E194" s="175" t="s">
        <v>393</v>
      </c>
      <c r="F194" s="162"/>
      <c r="G194" s="102">
        <f>G195</f>
        <v>0</v>
      </c>
    </row>
    <row r="195" spans="1:8" s="100" customFormat="1" ht="15.75" customHeight="1" hidden="1">
      <c r="A195" s="172" t="s">
        <v>372</v>
      </c>
      <c r="B195" s="161">
        <v>590</v>
      </c>
      <c r="C195" s="162" t="s">
        <v>567</v>
      </c>
      <c r="D195" s="162" t="s">
        <v>518</v>
      </c>
      <c r="E195" s="175" t="s">
        <v>393</v>
      </c>
      <c r="F195" s="162" t="s">
        <v>506</v>
      </c>
      <c r="G195" s="102"/>
      <c r="H195" s="125"/>
    </row>
    <row r="196" spans="1:7" s="100" customFormat="1" ht="12.75" hidden="1">
      <c r="A196" s="157" t="s">
        <v>435</v>
      </c>
      <c r="B196" s="161">
        <v>590</v>
      </c>
      <c r="C196" s="162" t="s">
        <v>567</v>
      </c>
      <c r="D196" s="162" t="s">
        <v>558</v>
      </c>
      <c r="E196" s="175"/>
      <c r="F196" s="162"/>
      <c r="G196" s="102">
        <f>G197</f>
        <v>0</v>
      </c>
    </row>
    <row r="197" spans="1:7" s="100" customFormat="1" ht="12.75" hidden="1">
      <c r="A197" s="167" t="s">
        <v>679</v>
      </c>
      <c r="B197" s="161">
        <v>590</v>
      </c>
      <c r="C197" s="162" t="s">
        <v>567</v>
      </c>
      <c r="D197" s="162" t="s">
        <v>558</v>
      </c>
      <c r="E197" s="175" t="s">
        <v>415</v>
      </c>
      <c r="F197" s="162"/>
      <c r="G197" s="102">
        <f>G198+G200</f>
        <v>0</v>
      </c>
    </row>
    <row r="198" spans="1:7" s="100" customFormat="1" ht="51" hidden="1">
      <c r="A198" s="157" t="s">
        <v>391</v>
      </c>
      <c r="B198" s="161">
        <v>590</v>
      </c>
      <c r="C198" s="162" t="s">
        <v>567</v>
      </c>
      <c r="D198" s="162" t="s">
        <v>558</v>
      </c>
      <c r="E198" s="175" t="s">
        <v>415</v>
      </c>
      <c r="F198" s="162"/>
      <c r="G198" s="102">
        <f>G199</f>
        <v>0</v>
      </c>
    </row>
    <row r="199" spans="1:8" s="100" customFormat="1" ht="12.75" hidden="1">
      <c r="A199" s="157" t="s">
        <v>432</v>
      </c>
      <c r="B199" s="161">
        <v>590</v>
      </c>
      <c r="C199" s="162" t="s">
        <v>567</v>
      </c>
      <c r="D199" s="162" t="s">
        <v>558</v>
      </c>
      <c r="E199" s="175" t="s">
        <v>415</v>
      </c>
      <c r="F199" s="162" t="s">
        <v>630</v>
      </c>
      <c r="G199" s="102"/>
      <c r="H199" s="125"/>
    </row>
    <row r="200" spans="1:7" s="5" customFormat="1" ht="25.5" hidden="1">
      <c r="A200" s="157" t="s">
        <v>692</v>
      </c>
      <c r="B200" s="161">
        <v>590</v>
      </c>
      <c r="C200" s="162" t="s">
        <v>567</v>
      </c>
      <c r="D200" s="162" t="s">
        <v>558</v>
      </c>
      <c r="E200" s="175" t="s">
        <v>426</v>
      </c>
      <c r="F200" s="162"/>
      <c r="G200" s="102">
        <f>G201</f>
        <v>0</v>
      </c>
    </row>
    <row r="201" spans="1:8" ht="25.5" hidden="1">
      <c r="A201" s="157" t="s">
        <v>680</v>
      </c>
      <c r="B201" s="161">
        <v>590</v>
      </c>
      <c r="C201" s="162" t="s">
        <v>567</v>
      </c>
      <c r="D201" s="162" t="s">
        <v>558</v>
      </c>
      <c r="E201" s="175" t="s">
        <v>426</v>
      </c>
      <c r="F201" s="162" t="s">
        <v>99</v>
      </c>
      <c r="G201" s="102"/>
      <c r="H201" s="15"/>
    </row>
    <row r="202" spans="1:7" s="99" customFormat="1" ht="12.75">
      <c r="A202" s="97" t="s">
        <v>581</v>
      </c>
      <c r="B202" s="119">
        <v>590</v>
      </c>
      <c r="C202" s="120" t="s">
        <v>564</v>
      </c>
      <c r="D202" s="120"/>
      <c r="E202" s="120"/>
      <c r="F202" s="120"/>
      <c r="G202" s="98">
        <f>G203+G211</f>
        <v>5950.4</v>
      </c>
    </row>
    <row r="203" spans="1:7" s="100" customFormat="1" ht="12" customHeight="1">
      <c r="A203" s="101" t="s">
        <v>582</v>
      </c>
      <c r="B203" s="121">
        <v>590</v>
      </c>
      <c r="C203" s="122" t="s">
        <v>564</v>
      </c>
      <c r="D203" s="122" t="s">
        <v>518</v>
      </c>
      <c r="E203" s="122"/>
      <c r="F203" s="122"/>
      <c r="G203" s="102">
        <f>G204</f>
        <v>3594.6</v>
      </c>
    </row>
    <row r="204" spans="1:7" s="100" customFormat="1" ht="12" customHeight="1">
      <c r="A204" s="101" t="s">
        <v>340</v>
      </c>
      <c r="B204" s="121">
        <v>590</v>
      </c>
      <c r="C204" s="122" t="s">
        <v>564</v>
      </c>
      <c r="D204" s="122" t="s">
        <v>518</v>
      </c>
      <c r="E204" s="122" t="s">
        <v>339</v>
      </c>
      <c r="F204" s="122"/>
      <c r="G204" s="102">
        <f>G207+G209+G205</f>
        <v>3594.6</v>
      </c>
    </row>
    <row r="205" spans="1:7" s="100" customFormat="1" ht="38.25" customHeight="1">
      <c r="A205" s="101" t="s">
        <v>254</v>
      </c>
      <c r="B205" s="121">
        <v>590</v>
      </c>
      <c r="C205" s="122" t="s">
        <v>564</v>
      </c>
      <c r="D205" s="122" t="s">
        <v>518</v>
      </c>
      <c r="E205" s="122" t="s">
        <v>654</v>
      </c>
      <c r="F205" s="122"/>
      <c r="G205" s="102">
        <f>G206</f>
        <v>3558.7</v>
      </c>
    </row>
    <row r="206" spans="1:7" s="100" customFormat="1" ht="12" customHeight="1">
      <c r="A206" s="101" t="s">
        <v>551</v>
      </c>
      <c r="B206" s="121">
        <v>590</v>
      </c>
      <c r="C206" s="122" t="s">
        <v>564</v>
      </c>
      <c r="D206" s="122" t="s">
        <v>518</v>
      </c>
      <c r="E206" s="122" t="s">
        <v>654</v>
      </c>
      <c r="F206" s="122" t="s">
        <v>206</v>
      </c>
      <c r="G206" s="102">
        <v>3558.7</v>
      </c>
    </row>
    <row r="207" spans="1:7" s="100" customFormat="1" ht="38.25" customHeight="1">
      <c r="A207" s="101" t="s">
        <v>353</v>
      </c>
      <c r="B207" s="121">
        <v>590</v>
      </c>
      <c r="C207" s="122" t="s">
        <v>564</v>
      </c>
      <c r="D207" s="122" t="s">
        <v>518</v>
      </c>
      <c r="E207" s="122" t="s">
        <v>341</v>
      </c>
      <c r="F207" s="122"/>
      <c r="G207" s="102">
        <f>G208</f>
        <v>35.9</v>
      </c>
    </row>
    <row r="208" spans="1:8" s="100" customFormat="1" ht="12" customHeight="1">
      <c r="A208" s="101" t="s">
        <v>551</v>
      </c>
      <c r="B208" s="121">
        <v>590</v>
      </c>
      <c r="C208" s="122" t="s">
        <v>564</v>
      </c>
      <c r="D208" s="122" t="s">
        <v>518</v>
      </c>
      <c r="E208" s="122" t="s">
        <v>341</v>
      </c>
      <c r="F208" s="122" t="s">
        <v>206</v>
      </c>
      <c r="G208" s="156">
        <f>11.7+24.2</f>
        <v>35.9</v>
      </c>
      <c r="H208" s="125"/>
    </row>
    <row r="209" spans="1:7" s="100" customFormat="1" ht="64.5" customHeight="1" hidden="1">
      <c r="A209" s="101" t="s">
        <v>364</v>
      </c>
      <c r="B209" s="121">
        <v>590</v>
      </c>
      <c r="C209" s="122" t="s">
        <v>564</v>
      </c>
      <c r="D209" s="122" t="s">
        <v>518</v>
      </c>
      <c r="E209" s="122" t="s">
        <v>342</v>
      </c>
      <c r="F209" s="122"/>
      <c r="G209" s="102">
        <f>G210</f>
        <v>0</v>
      </c>
    </row>
    <row r="210" spans="1:8" s="100" customFormat="1" ht="12" customHeight="1" hidden="1">
      <c r="A210" s="101" t="s">
        <v>551</v>
      </c>
      <c r="B210" s="121">
        <v>590</v>
      </c>
      <c r="C210" s="122" t="s">
        <v>564</v>
      </c>
      <c r="D210" s="122" t="s">
        <v>518</v>
      </c>
      <c r="E210" s="122" t="s">
        <v>342</v>
      </c>
      <c r="F210" s="122" t="s">
        <v>206</v>
      </c>
      <c r="G210" s="156">
        <f>24.2-24.2</f>
        <v>0</v>
      </c>
      <c r="H210" s="125" t="s">
        <v>690</v>
      </c>
    </row>
    <row r="211" spans="1:7" s="100" customFormat="1" ht="12" customHeight="1">
      <c r="A211" s="101" t="s">
        <v>16</v>
      </c>
      <c r="B211" s="121">
        <v>590</v>
      </c>
      <c r="C211" s="122" t="s">
        <v>564</v>
      </c>
      <c r="D211" s="122" t="s">
        <v>520</v>
      </c>
      <c r="E211" s="122"/>
      <c r="F211" s="122"/>
      <c r="G211" s="102">
        <f>G215+G228</f>
        <v>2355.8</v>
      </c>
    </row>
    <row r="212" spans="1:7" ht="12.75" hidden="1">
      <c r="A212" s="101" t="s">
        <v>437</v>
      </c>
      <c r="B212" s="121">
        <v>590</v>
      </c>
      <c r="C212" s="122" t="s">
        <v>564</v>
      </c>
      <c r="D212" s="122" t="s">
        <v>520</v>
      </c>
      <c r="E212" s="175" t="s">
        <v>563</v>
      </c>
      <c r="F212" s="122"/>
      <c r="G212" s="102">
        <f>G213</f>
        <v>0</v>
      </c>
    </row>
    <row r="213" spans="1:7" ht="12.75" hidden="1">
      <c r="A213" s="101" t="s">
        <v>19</v>
      </c>
      <c r="B213" s="121">
        <v>590</v>
      </c>
      <c r="C213" s="122" t="s">
        <v>564</v>
      </c>
      <c r="D213" s="122" t="s">
        <v>520</v>
      </c>
      <c r="E213" s="175" t="s">
        <v>663</v>
      </c>
      <c r="F213" s="122"/>
      <c r="G213" s="102">
        <f>G214</f>
        <v>0</v>
      </c>
    </row>
    <row r="214" spans="1:8" ht="12.75" hidden="1">
      <c r="A214" s="101" t="s">
        <v>551</v>
      </c>
      <c r="B214" s="121">
        <v>590</v>
      </c>
      <c r="C214" s="122" t="s">
        <v>564</v>
      </c>
      <c r="D214" s="122" t="s">
        <v>520</v>
      </c>
      <c r="E214" s="175" t="s">
        <v>663</v>
      </c>
      <c r="F214" s="122" t="s">
        <v>206</v>
      </c>
      <c r="G214" s="102"/>
      <c r="H214" s="15"/>
    </row>
    <row r="215" spans="1:7" s="100" customFormat="1" ht="12.75">
      <c r="A215" s="101" t="s">
        <v>480</v>
      </c>
      <c r="B215" s="121">
        <v>590</v>
      </c>
      <c r="C215" s="122" t="s">
        <v>564</v>
      </c>
      <c r="D215" s="122" t="s">
        <v>520</v>
      </c>
      <c r="E215" s="122" t="s">
        <v>479</v>
      </c>
      <c r="F215" s="122"/>
      <c r="G215" s="102">
        <f>G223+G225</f>
        <v>1853.4</v>
      </c>
    </row>
    <row r="216" spans="1:8" s="100" customFormat="1" ht="37.5" customHeight="1" hidden="1">
      <c r="A216" s="101" t="s">
        <v>467</v>
      </c>
      <c r="B216" s="121">
        <v>590</v>
      </c>
      <c r="C216" s="122" t="s">
        <v>564</v>
      </c>
      <c r="D216" s="122" t="s">
        <v>520</v>
      </c>
      <c r="E216" s="175" t="s">
        <v>325</v>
      </c>
      <c r="F216" s="122"/>
      <c r="G216" s="102">
        <f>G217+G219+G218</f>
        <v>0</v>
      </c>
      <c r="H216" s="125"/>
    </row>
    <row r="217" spans="1:8" s="100" customFormat="1" ht="51" hidden="1">
      <c r="A217" s="101" t="s">
        <v>548</v>
      </c>
      <c r="B217" s="121">
        <v>590</v>
      </c>
      <c r="C217" s="122" t="s">
        <v>564</v>
      </c>
      <c r="D217" s="122" t="s">
        <v>520</v>
      </c>
      <c r="E217" s="175" t="s">
        <v>325</v>
      </c>
      <c r="F217" s="122" t="s">
        <v>530</v>
      </c>
      <c r="G217" s="102"/>
      <c r="H217" s="125"/>
    </row>
    <row r="218" spans="1:8" s="100" customFormat="1" ht="25.5" hidden="1">
      <c r="A218" s="101" t="s">
        <v>680</v>
      </c>
      <c r="B218" s="121">
        <v>590</v>
      </c>
      <c r="C218" s="122" t="s">
        <v>564</v>
      </c>
      <c r="D218" s="122" t="s">
        <v>520</v>
      </c>
      <c r="E218" s="175" t="s">
        <v>325</v>
      </c>
      <c r="F218" s="122" t="s">
        <v>99</v>
      </c>
      <c r="G218" s="102"/>
      <c r="H218" s="125"/>
    </row>
    <row r="219" spans="1:8" s="100" customFormat="1" ht="12.75" hidden="1">
      <c r="A219" s="101" t="s">
        <v>551</v>
      </c>
      <c r="B219" s="121">
        <v>590</v>
      </c>
      <c r="C219" s="122" t="s">
        <v>564</v>
      </c>
      <c r="D219" s="122" t="s">
        <v>520</v>
      </c>
      <c r="E219" s="175" t="s">
        <v>325</v>
      </c>
      <c r="F219" s="122" t="s">
        <v>206</v>
      </c>
      <c r="G219" s="102"/>
      <c r="H219" s="125"/>
    </row>
    <row r="220" spans="1:8" s="100" customFormat="1" ht="63.75" hidden="1">
      <c r="A220" s="101" t="s">
        <v>468</v>
      </c>
      <c r="B220" s="121">
        <v>590</v>
      </c>
      <c r="C220" s="122" t="s">
        <v>564</v>
      </c>
      <c r="D220" s="122" t="s">
        <v>520</v>
      </c>
      <c r="E220" s="175" t="s">
        <v>554</v>
      </c>
      <c r="F220" s="122"/>
      <c r="G220" s="102">
        <f>G221+G222</f>
        <v>0</v>
      </c>
      <c r="H220" s="154" t="s">
        <v>443</v>
      </c>
    </row>
    <row r="221" spans="1:8" s="100" customFormat="1" ht="51" hidden="1">
      <c r="A221" s="101" t="s">
        <v>548</v>
      </c>
      <c r="B221" s="121">
        <v>590</v>
      </c>
      <c r="C221" s="122" t="s">
        <v>564</v>
      </c>
      <c r="D221" s="122" t="s">
        <v>520</v>
      </c>
      <c r="E221" s="175" t="s">
        <v>554</v>
      </c>
      <c r="F221" s="122" t="s">
        <v>530</v>
      </c>
      <c r="G221" s="102"/>
      <c r="H221" s="125"/>
    </row>
    <row r="222" spans="1:8" s="100" customFormat="1" ht="25.5" hidden="1">
      <c r="A222" s="101" t="s">
        <v>680</v>
      </c>
      <c r="B222" s="121">
        <v>590</v>
      </c>
      <c r="C222" s="122" t="s">
        <v>564</v>
      </c>
      <c r="D222" s="122" t="s">
        <v>520</v>
      </c>
      <c r="E222" s="175" t="s">
        <v>554</v>
      </c>
      <c r="F222" s="122" t="s">
        <v>99</v>
      </c>
      <c r="G222" s="102"/>
      <c r="H222" s="125"/>
    </row>
    <row r="223" spans="1:8" s="100" customFormat="1" ht="63.75">
      <c r="A223" s="101" t="s">
        <v>547</v>
      </c>
      <c r="B223" s="121">
        <v>590</v>
      </c>
      <c r="C223" s="122" t="s">
        <v>564</v>
      </c>
      <c r="D223" s="122" t="s">
        <v>520</v>
      </c>
      <c r="E223" s="122" t="s">
        <v>483</v>
      </c>
      <c r="F223" s="122"/>
      <c r="G223" s="102">
        <f>G224</f>
        <v>204</v>
      </c>
      <c r="H223" s="125"/>
    </row>
    <row r="224" spans="1:8" s="100" customFormat="1" ht="12.75">
      <c r="A224" s="101" t="s">
        <v>551</v>
      </c>
      <c r="B224" s="121">
        <v>590</v>
      </c>
      <c r="C224" s="122" t="s">
        <v>564</v>
      </c>
      <c r="D224" s="122" t="s">
        <v>520</v>
      </c>
      <c r="E224" s="122" t="s">
        <v>483</v>
      </c>
      <c r="F224" s="122" t="s">
        <v>206</v>
      </c>
      <c r="G224" s="102">
        <v>204</v>
      </c>
      <c r="H224" s="125"/>
    </row>
    <row r="225" spans="1:7" s="100" customFormat="1" ht="89.25">
      <c r="A225" s="101" t="s">
        <v>253</v>
      </c>
      <c r="B225" s="121">
        <v>590</v>
      </c>
      <c r="C225" s="122" t="s">
        <v>564</v>
      </c>
      <c r="D225" s="122" t="s">
        <v>520</v>
      </c>
      <c r="E225" s="122" t="s">
        <v>655</v>
      </c>
      <c r="F225" s="122"/>
      <c r="G225" s="102">
        <f>G226+G227</f>
        <v>1649.4</v>
      </c>
    </row>
    <row r="226" spans="1:8" s="100" customFormat="1" ht="51">
      <c r="A226" s="101" t="s">
        <v>352</v>
      </c>
      <c r="B226" s="121">
        <v>590</v>
      </c>
      <c r="C226" s="122" t="s">
        <v>564</v>
      </c>
      <c r="D226" s="122" t="s">
        <v>520</v>
      </c>
      <c r="E226" s="122" t="s">
        <v>655</v>
      </c>
      <c r="F226" s="122" t="s">
        <v>530</v>
      </c>
      <c r="G226" s="102">
        <v>119.5</v>
      </c>
      <c r="H226" s="125"/>
    </row>
    <row r="227" spans="1:8" s="100" customFormat="1" ht="25.5">
      <c r="A227" s="101" t="s">
        <v>680</v>
      </c>
      <c r="B227" s="121">
        <v>590</v>
      </c>
      <c r="C227" s="122" t="s">
        <v>564</v>
      </c>
      <c r="D227" s="122" t="s">
        <v>520</v>
      </c>
      <c r="E227" s="122" t="s">
        <v>655</v>
      </c>
      <c r="F227" s="122" t="s">
        <v>99</v>
      </c>
      <c r="G227" s="102">
        <v>1529.9</v>
      </c>
      <c r="H227" s="125"/>
    </row>
    <row r="228" spans="1:8" s="100" customFormat="1" ht="12.75">
      <c r="A228" s="101" t="s">
        <v>340</v>
      </c>
      <c r="B228" s="121">
        <v>590</v>
      </c>
      <c r="C228" s="122" t="s">
        <v>564</v>
      </c>
      <c r="D228" s="122" t="s">
        <v>520</v>
      </c>
      <c r="E228" s="122" t="s">
        <v>339</v>
      </c>
      <c r="F228" s="122"/>
      <c r="G228" s="102">
        <f>G231+G229+G233</f>
        <v>502.40000000000003</v>
      </c>
      <c r="H228" s="125"/>
    </row>
    <row r="229" spans="1:7" s="100" customFormat="1" ht="37.5" customHeight="1">
      <c r="A229" s="183" t="s">
        <v>256</v>
      </c>
      <c r="B229" s="121">
        <v>590</v>
      </c>
      <c r="C229" s="122" t="s">
        <v>564</v>
      </c>
      <c r="D229" s="122" t="s">
        <v>520</v>
      </c>
      <c r="E229" s="122" t="s">
        <v>652</v>
      </c>
      <c r="F229" s="122"/>
      <c r="G229" s="102">
        <f>G230</f>
        <v>172.8</v>
      </c>
    </row>
    <row r="230" spans="1:8" s="100" customFormat="1" ht="12.75">
      <c r="A230" s="184" t="s">
        <v>549</v>
      </c>
      <c r="B230" s="121">
        <v>590</v>
      </c>
      <c r="C230" s="122" t="s">
        <v>564</v>
      </c>
      <c r="D230" s="122" t="s">
        <v>520</v>
      </c>
      <c r="E230" s="122" t="s">
        <v>652</v>
      </c>
      <c r="F230" s="122" t="s">
        <v>550</v>
      </c>
      <c r="G230" s="102">
        <v>172.8</v>
      </c>
      <c r="H230" s="125"/>
    </row>
    <row r="231" spans="1:8" s="100" customFormat="1" ht="51">
      <c r="A231" s="101" t="s">
        <v>255</v>
      </c>
      <c r="B231" s="121">
        <v>590</v>
      </c>
      <c r="C231" s="122" t="s">
        <v>564</v>
      </c>
      <c r="D231" s="122" t="s">
        <v>520</v>
      </c>
      <c r="E231" s="122" t="s">
        <v>653</v>
      </c>
      <c r="F231" s="122"/>
      <c r="G231" s="102">
        <f>G232</f>
        <v>309</v>
      </c>
      <c r="H231" s="154"/>
    </row>
    <row r="232" spans="1:8" s="100" customFormat="1" ht="25.5">
      <c r="A232" s="101" t="s">
        <v>680</v>
      </c>
      <c r="B232" s="121">
        <v>590</v>
      </c>
      <c r="C232" s="122" t="s">
        <v>564</v>
      </c>
      <c r="D232" s="122" t="s">
        <v>520</v>
      </c>
      <c r="E232" s="122" t="s">
        <v>653</v>
      </c>
      <c r="F232" s="122" t="s">
        <v>99</v>
      </c>
      <c r="G232" s="102">
        <v>309</v>
      </c>
      <c r="H232" s="125"/>
    </row>
    <row r="233" spans="1:8" s="100" customFormat="1" ht="12.75">
      <c r="A233" s="101" t="s">
        <v>362</v>
      </c>
      <c r="B233" s="121">
        <v>590</v>
      </c>
      <c r="C233" s="122" t="s">
        <v>564</v>
      </c>
      <c r="D233" s="122" t="s">
        <v>520</v>
      </c>
      <c r="E233" s="122" t="s">
        <v>361</v>
      </c>
      <c r="F233" s="122"/>
      <c r="G233" s="102">
        <f>G234</f>
        <v>20.6</v>
      </c>
      <c r="H233" s="154"/>
    </row>
    <row r="234" spans="1:8" s="100" customFormat="1" ht="25.5">
      <c r="A234" s="101" t="s">
        <v>680</v>
      </c>
      <c r="B234" s="121">
        <v>590</v>
      </c>
      <c r="C234" s="122" t="s">
        <v>564</v>
      </c>
      <c r="D234" s="122" t="s">
        <v>520</v>
      </c>
      <c r="E234" s="122" t="s">
        <v>361</v>
      </c>
      <c r="F234" s="122" t="s">
        <v>99</v>
      </c>
      <c r="G234" s="102">
        <f>3.1+17.5</f>
        <v>20.6</v>
      </c>
      <c r="H234" s="125"/>
    </row>
    <row r="235" spans="1:8" s="100" customFormat="1" ht="12.75">
      <c r="A235" s="97" t="s">
        <v>15</v>
      </c>
      <c r="B235" s="119">
        <v>590</v>
      </c>
      <c r="C235" s="120" t="s">
        <v>585</v>
      </c>
      <c r="D235" s="120"/>
      <c r="E235" s="120"/>
      <c r="F235" s="120"/>
      <c r="G235" s="98">
        <f>G236</f>
        <v>58.2</v>
      </c>
      <c r="H235" s="125"/>
    </row>
    <row r="236" spans="1:7" s="100" customFormat="1" ht="12.75">
      <c r="A236" s="101" t="s">
        <v>416</v>
      </c>
      <c r="B236" s="121">
        <v>590</v>
      </c>
      <c r="C236" s="122" t="s">
        <v>585</v>
      </c>
      <c r="D236" s="122" t="s">
        <v>518</v>
      </c>
      <c r="E236" s="122"/>
      <c r="F236" s="122"/>
      <c r="G236" s="102">
        <f>G237+G241</f>
        <v>58.2</v>
      </c>
    </row>
    <row r="237" spans="1:7" s="100" customFormat="1" ht="12.75">
      <c r="A237" s="101" t="s">
        <v>340</v>
      </c>
      <c r="B237" s="121">
        <v>590</v>
      </c>
      <c r="C237" s="122" t="s">
        <v>585</v>
      </c>
      <c r="D237" s="122" t="s">
        <v>518</v>
      </c>
      <c r="E237" s="122" t="s">
        <v>339</v>
      </c>
      <c r="F237" s="122"/>
      <c r="G237" s="102">
        <f>G238</f>
        <v>58.2</v>
      </c>
    </row>
    <row r="238" spans="1:7" s="100" customFormat="1" ht="12.75">
      <c r="A238" s="101" t="s">
        <v>502</v>
      </c>
      <c r="B238" s="121">
        <v>590</v>
      </c>
      <c r="C238" s="122" t="s">
        <v>585</v>
      </c>
      <c r="D238" s="122" t="s">
        <v>518</v>
      </c>
      <c r="E238" s="122" t="s">
        <v>260</v>
      </c>
      <c r="F238" s="122"/>
      <c r="G238" s="102">
        <f>G240</f>
        <v>58.2</v>
      </c>
    </row>
    <row r="239" spans="1:7" s="108" customFormat="1" ht="63" customHeight="1">
      <c r="A239" s="134" t="s">
        <v>510</v>
      </c>
      <c r="B239" s="134" t="s">
        <v>11</v>
      </c>
      <c r="C239" s="135" t="s">
        <v>511</v>
      </c>
      <c r="D239" s="135" t="s">
        <v>512</v>
      </c>
      <c r="E239" s="136" t="s">
        <v>513</v>
      </c>
      <c r="F239" s="136" t="s">
        <v>514</v>
      </c>
      <c r="G239" s="173" t="s">
        <v>522</v>
      </c>
    </row>
    <row r="240" spans="1:7" s="100" customFormat="1" ht="25.5">
      <c r="A240" s="101" t="s">
        <v>680</v>
      </c>
      <c r="B240" s="121">
        <v>590</v>
      </c>
      <c r="C240" s="122" t="s">
        <v>585</v>
      </c>
      <c r="D240" s="122" t="s">
        <v>518</v>
      </c>
      <c r="E240" s="122" t="s">
        <v>260</v>
      </c>
      <c r="F240" s="122" t="s">
        <v>99</v>
      </c>
      <c r="G240" s="102">
        <v>58.2</v>
      </c>
    </row>
    <row r="241" spans="1:7" s="100" customFormat="1" ht="12.75" hidden="1">
      <c r="A241" s="107" t="s">
        <v>679</v>
      </c>
      <c r="B241" s="121">
        <v>590</v>
      </c>
      <c r="C241" s="122" t="s">
        <v>585</v>
      </c>
      <c r="D241" s="122" t="s">
        <v>518</v>
      </c>
      <c r="E241" s="122" t="s">
        <v>415</v>
      </c>
      <c r="F241" s="122"/>
      <c r="G241" s="102">
        <f>G242</f>
        <v>0</v>
      </c>
    </row>
    <row r="242" spans="1:7" s="100" customFormat="1" ht="25.5" customHeight="1" hidden="1">
      <c r="A242" s="155" t="s">
        <v>687</v>
      </c>
      <c r="B242" s="121">
        <v>590</v>
      </c>
      <c r="C242" s="122" t="s">
        <v>585</v>
      </c>
      <c r="D242" s="122" t="s">
        <v>518</v>
      </c>
      <c r="E242" s="122" t="s">
        <v>405</v>
      </c>
      <c r="F242" s="122"/>
      <c r="G242" s="102">
        <f>G243</f>
        <v>0</v>
      </c>
    </row>
    <row r="243" spans="1:7" s="100" customFormat="1" ht="25.5" hidden="1">
      <c r="A243" s="101" t="s">
        <v>680</v>
      </c>
      <c r="B243" s="121">
        <v>590</v>
      </c>
      <c r="C243" s="122" t="s">
        <v>585</v>
      </c>
      <c r="D243" s="122" t="s">
        <v>518</v>
      </c>
      <c r="E243" s="122" t="s">
        <v>405</v>
      </c>
      <c r="F243" s="122" t="s">
        <v>99</v>
      </c>
      <c r="G243" s="102"/>
    </row>
    <row r="244" spans="3:7" s="7" customFormat="1" ht="12.75" customHeight="1">
      <c r="C244" s="8"/>
      <c r="D244" s="8"/>
      <c r="E244" s="288"/>
      <c r="F244" s="288"/>
      <c r="G244" s="288"/>
    </row>
    <row r="245" spans="3:7" s="7" customFormat="1" ht="12.75">
      <c r="C245" s="8"/>
      <c r="D245" s="8"/>
      <c r="E245" s="284"/>
      <c r="F245" s="284"/>
      <c r="G245" s="284"/>
    </row>
    <row r="246" spans="3:7" s="7" customFormat="1" ht="12.75">
      <c r="C246" s="8"/>
      <c r="D246" s="8"/>
      <c r="E246" s="8"/>
      <c r="F246" s="8"/>
      <c r="G246" s="24"/>
    </row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  <row r="470" ht="12"/>
    <row r="471" ht="12"/>
    <row r="472" ht="12"/>
    <row r="473" ht="12"/>
    <row r="474" ht="12"/>
    <row r="475" ht="12"/>
    <row r="476" ht="12"/>
    <row r="477" ht="12"/>
    <row r="478" ht="12"/>
    <row r="479" ht="12"/>
    <row r="480" ht="12"/>
    <row r="481" ht="12"/>
    <row r="482" ht="12"/>
    <row r="483" ht="12"/>
    <row r="484" ht="12"/>
    <row r="485" ht="12"/>
    <row r="486" ht="12"/>
    <row r="487" ht="12"/>
    <row r="488" ht="12"/>
    <row r="489" ht="12"/>
    <row r="490" ht="12"/>
    <row r="491" ht="12"/>
    <row r="492" ht="12"/>
    <row r="493" ht="12"/>
    <row r="495" ht="12"/>
    <row r="496" ht="12"/>
    <row r="497" ht="12"/>
    <row r="498" ht="12"/>
    <row r="499" ht="12"/>
    <row r="500" ht="12"/>
    <row r="501" ht="12"/>
    <row r="502" ht="12"/>
  </sheetData>
  <sheetProtection/>
  <mergeCells count="9">
    <mergeCell ref="A1:G1"/>
    <mergeCell ref="A3:G3"/>
    <mergeCell ref="F2:G2"/>
    <mergeCell ref="E244:G244"/>
    <mergeCell ref="E245:G245"/>
    <mergeCell ref="A5:G5"/>
    <mergeCell ref="A4:G4"/>
    <mergeCell ref="F9:G9"/>
    <mergeCell ref="A7:G7"/>
  </mergeCells>
  <printOptions/>
  <pageMargins left="0.75" right="0.54" top="0.22" bottom="0.2" header="0.17" footer="0.16"/>
  <pageSetup horizontalDpi="600" verticalDpi="600" orientation="portrait" paperSize="9" scale="90" r:id="rId3"/>
  <rowBreaks count="4" manualBreakCount="4">
    <brk id="38" max="6" man="1"/>
    <brk id="85" max="6" man="1"/>
    <brk id="133" max="6" man="1"/>
    <brk id="238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D186"/>
  <sheetViews>
    <sheetView view="pageBreakPreview" zoomScaleSheetLayoutView="100" workbookViewId="0" topLeftCell="B10">
      <selection activeCell="C14" sqref="C14:D14"/>
    </sheetView>
  </sheetViews>
  <sheetFormatPr defaultColWidth="9.00390625" defaultRowHeight="12.75"/>
  <cols>
    <col min="1" max="1" width="54.375" style="19" hidden="1" customWidth="1"/>
    <col min="2" max="2" width="24.625" style="10" customWidth="1"/>
    <col min="3" max="3" width="51.625" style="19" customWidth="1"/>
    <col min="4" max="4" width="10.00390625" style="9" customWidth="1"/>
    <col min="5" max="16384" width="9.125" style="9" customWidth="1"/>
  </cols>
  <sheetData>
    <row r="1" ht="12.75" hidden="1"/>
    <row r="2" ht="9" customHeight="1" hidden="1">
      <c r="D2" s="11" t="s">
        <v>643</v>
      </c>
    </row>
    <row r="3" spans="2:3" ht="11.25" customHeight="1" hidden="1">
      <c r="B3" s="274" t="s">
        <v>660</v>
      </c>
      <c r="C3" s="274"/>
    </row>
    <row r="4" spans="2:4" ht="8.25" customHeight="1" hidden="1">
      <c r="B4" s="14"/>
      <c r="D4" s="14" t="s">
        <v>661</v>
      </c>
    </row>
    <row r="5" spans="1:3" s="3" customFormat="1" ht="12.75" customHeight="1" hidden="1">
      <c r="A5" s="277"/>
      <c r="B5" s="277"/>
      <c r="C5" s="277"/>
    </row>
    <row r="6" spans="1:3" ht="12.75" customHeight="1" hidden="1">
      <c r="A6" s="274"/>
      <c r="B6" s="274"/>
      <c r="C6" s="274"/>
    </row>
    <row r="7" spans="1:3" ht="12.75" customHeight="1" hidden="1">
      <c r="A7" s="278"/>
      <c r="B7" s="278"/>
      <c r="C7" s="278"/>
    </row>
    <row r="8" spans="1:3" s="17" customFormat="1" ht="12.75" customHeight="1" hidden="1">
      <c r="A8" s="279"/>
      <c r="B8" s="279"/>
      <c r="C8" s="279"/>
    </row>
    <row r="9" spans="1:4" s="17" customFormat="1" ht="12.75" customHeight="1" hidden="1">
      <c r="A9" s="280" t="s">
        <v>278</v>
      </c>
      <c r="B9" s="280"/>
      <c r="C9" s="280"/>
      <c r="D9" s="281"/>
    </row>
    <row r="10" spans="1:4" s="17" customFormat="1" ht="12.75" customHeight="1">
      <c r="A10" s="89"/>
      <c r="B10" s="89"/>
      <c r="C10" s="89"/>
      <c r="D10" s="145" t="s">
        <v>278</v>
      </c>
    </row>
    <row r="11" spans="1:4" s="17" customFormat="1" ht="12.75" customHeight="1">
      <c r="A11" s="89"/>
      <c r="B11" s="89"/>
      <c r="C11" s="89"/>
      <c r="D11" s="145" t="s">
        <v>306</v>
      </c>
    </row>
    <row r="12" spans="1:4" s="17" customFormat="1" ht="12.75" customHeight="1">
      <c r="A12" s="89"/>
      <c r="B12" s="89"/>
      <c r="C12" s="280" t="s">
        <v>279</v>
      </c>
      <c r="D12" s="281"/>
    </row>
    <row r="13" spans="1:4" s="17" customFormat="1" ht="12.75" customHeight="1" hidden="1">
      <c r="A13" s="89"/>
      <c r="B13" s="89"/>
      <c r="C13" s="280" t="s">
        <v>280</v>
      </c>
      <c r="D13" s="281"/>
    </row>
    <row r="14" spans="1:4" s="17" customFormat="1" ht="12.75" customHeight="1">
      <c r="A14" s="89"/>
      <c r="B14" s="89"/>
      <c r="C14" s="280" t="s">
        <v>270</v>
      </c>
      <c r="D14" s="281"/>
    </row>
    <row r="15" ht="12.75" hidden="1"/>
    <row r="16" spans="1:3" ht="25.5" customHeight="1" hidden="1">
      <c r="A16" s="276"/>
      <c r="B16" s="276"/>
      <c r="C16" s="276"/>
    </row>
    <row r="17" spans="1:3" ht="12.75" hidden="1">
      <c r="A17" s="275"/>
      <c r="B17" s="275"/>
      <c r="C17" s="275"/>
    </row>
    <row r="18" ht="12.75" hidden="1"/>
    <row r="19" ht="12.75" hidden="1"/>
    <row r="21" spans="2:4" ht="42" customHeight="1">
      <c r="B21" s="250" t="s">
        <v>281</v>
      </c>
      <c r="C21" s="251"/>
      <c r="D21" s="251"/>
    </row>
    <row r="22" spans="1:4" s="3" customFormat="1" ht="12.75">
      <c r="A22" s="20"/>
      <c r="B22" s="2"/>
      <c r="C22" s="285"/>
      <c r="D22" s="260"/>
    </row>
    <row r="23" spans="1:4" s="21" customFormat="1" ht="23.25" customHeight="1">
      <c r="A23" s="289" t="s">
        <v>586</v>
      </c>
      <c r="B23" s="290" t="s">
        <v>7</v>
      </c>
      <c r="C23" s="292" t="s">
        <v>8</v>
      </c>
      <c r="D23" s="269" t="s">
        <v>522</v>
      </c>
    </row>
    <row r="24" spans="1:4" ht="33.75" customHeight="1">
      <c r="A24" s="289"/>
      <c r="B24" s="291"/>
      <c r="C24" s="259"/>
      <c r="D24" s="270"/>
    </row>
    <row r="25" spans="1:4" ht="12.75" customHeight="1" thickBot="1">
      <c r="A25" s="185">
        <v>1</v>
      </c>
      <c r="B25" s="186" t="s">
        <v>12</v>
      </c>
      <c r="C25" s="187">
        <v>2</v>
      </c>
      <c r="D25" s="188">
        <v>3</v>
      </c>
    </row>
    <row r="26" spans="1:4" s="13" customFormat="1" ht="12.75" customHeight="1" hidden="1">
      <c r="A26" s="189" t="s">
        <v>645</v>
      </c>
      <c r="B26" s="186"/>
      <c r="C26" s="190" t="s">
        <v>645</v>
      </c>
      <c r="D26" s="191">
        <f>D28+D42</f>
        <v>0</v>
      </c>
    </row>
    <row r="27" spans="1:4" s="13" customFormat="1" ht="13.5" hidden="1" thickBot="1">
      <c r="A27" s="192" t="s">
        <v>587</v>
      </c>
      <c r="B27" s="85" t="s">
        <v>699</v>
      </c>
      <c r="C27" s="86" t="s">
        <v>1</v>
      </c>
      <c r="D27" s="84">
        <f>D28+D42+D32</f>
        <v>0</v>
      </c>
    </row>
    <row r="28" spans="1:4" s="13" customFormat="1" ht="13.5" hidden="1" thickBot="1">
      <c r="A28" s="192" t="s">
        <v>587</v>
      </c>
      <c r="B28" s="193"/>
      <c r="C28" s="194" t="s">
        <v>587</v>
      </c>
      <c r="D28" s="195">
        <f>D31+D36+D37+D41</f>
        <v>0</v>
      </c>
    </row>
    <row r="29" spans="1:4" s="13" customFormat="1" ht="13.5" hidden="1" thickBot="1">
      <c r="A29" s="196" t="s">
        <v>588</v>
      </c>
      <c r="B29" s="197" t="s">
        <v>701</v>
      </c>
      <c r="C29" s="198" t="s">
        <v>700</v>
      </c>
      <c r="D29" s="199">
        <f>D31</f>
        <v>0</v>
      </c>
    </row>
    <row r="30" spans="1:4" s="13" customFormat="1" ht="13.5" hidden="1" thickBot="1">
      <c r="A30" s="196"/>
      <c r="B30" s="197" t="s">
        <v>10</v>
      </c>
      <c r="C30" s="198" t="s">
        <v>9</v>
      </c>
      <c r="D30" s="199"/>
    </row>
    <row r="31" spans="1:4" s="13" customFormat="1" ht="77.25" hidden="1" thickBot="1">
      <c r="A31" s="189" t="s">
        <v>403</v>
      </c>
      <c r="B31" s="85" t="s">
        <v>282</v>
      </c>
      <c r="C31" s="86" t="s">
        <v>403</v>
      </c>
      <c r="D31" s="199"/>
    </row>
    <row r="32" spans="1:4" s="13" customFormat="1" ht="13.5" hidden="1" thickBot="1">
      <c r="A32" s="189"/>
      <c r="B32" s="85" t="s">
        <v>418</v>
      </c>
      <c r="C32" s="86" t="s">
        <v>419</v>
      </c>
      <c r="D32" s="199">
        <f>D33</f>
        <v>0</v>
      </c>
    </row>
    <row r="33" spans="1:4" s="13" customFormat="1" ht="13.5" hidden="1" thickBot="1">
      <c r="A33" s="189"/>
      <c r="B33" s="85" t="s">
        <v>283</v>
      </c>
      <c r="C33" s="86" t="s">
        <v>420</v>
      </c>
      <c r="D33" s="199"/>
    </row>
    <row r="34" spans="1:4" s="13" customFormat="1" ht="13.5" hidden="1" thickBot="1">
      <c r="A34" s="189"/>
      <c r="B34" s="85"/>
      <c r="C34" s="86"/>
      <c r="D34" s="199"/>
    </row>
    <row r="35" spans="1:4" s="13" customFormat="1" ht="13.5" hidden="1" thickBot="1">
      <c r="A35" s="189"/>
      <c r="B35" s="85" t="s">
        <v>702</v>
      </c>
      <c r="C35" s="86" t="s">
        <v>703</v>
      </c>
      <c r="D35" s="199">
        <f>D36+D37</f>
        <v>0</v>
      </c>
    </row>
    <row r="36" spans="1:4" s="13" customFormat="1" ht="26.25" hidden="1" thickBot="1">
      <c r="A36" s="189" t="s">
        <v>685</v>
      </c>
      <c r="B36" s="85" t="s">
        <v>284</v>
      </c>
      <c r="C36" s="86" t="s">
        <v>285</v>
      </c>
      <c r="D36" s="199"/>
    </row>
    <row r="37" spans="1:4" s="13" customFormat="1" ht="13.5" hidden="1" thickBot="1">
      <c r="A37" s="200" t="s">
        <v>686</v>
      </c>
      <c r="B37" s="186" t="s">
        <v>286</v>
      </c>
      <c r="C37" s="190" t="s">
        <v>686</v>
      </c>
      <c r="D37" s="199">
        <f>D38+D39</f>
        <v>0</v>
      </c>
    </row>
    <row r="38" spans="1:4" s="12" customFormat="1" ht="77.25" hidden="1" thickBot="1">
      <c r="A38" s="201" t="s">
        <v>473</v>
      </c>
      <c r="B38" s="202" t="s">
        <v>287</v>
      </c>
      <c r="C38" s="203" t="s">
        <v>473</v>
      </c>
      <c r="D38" s="204"/>
    </row>
    <row r="39" spans="1:4" s="12" customFormat="1" ht="77.25" hidden="1" thickBot="1">
      <c r="A39" s="201" t="s">
        <v>474</v>
      </c>
      <c r="B39" s="202" t="s">
        <v>288</v>
      </c>
      <c r="C39" s="203" t="s">
        <v>474</v>
      </c>
      <c r="D39" s="204"/>
    </row>
    <row r="40" spans="1:4" s="12" customFormat="1" ht="13.5" hidden="1" thickBot="1">
      <c r="A40" s="201"/>
      <c r="B40" s="202" t="s">
        <v>289</v>
      </c>
      <c r="C40" s="203" t="s">
        <v>704</v>
      </c>
      <c r="D40" s="204">
        <f>D41</f>
        <v>0</v>
      </c>
    </row>
    <row r="41" spans="1:4" s="13" customFormat="1" ht="77.25" hidden="1" thickBot="1">
      <c r="A41" s="189" t="s">
        <v>678</v>
      </c>
      <c r="B41" s="85" t="s">
        <v>698</v>
      </c>
      <c r="C41" s="86" t="s">
        <v>678</v>
      </c>
      <c r="D41" s="199"/>
    </row>
    <row r="42" spans="1:4" s="13" customFormat="1" ht="13.5" hidden="1" thickBot="1">
      <c r="A42" s="192" t="s">
        <v>697</v>
      </c>
      <c r="B42" s="193"/>
      <c r="C42" s="205" t="s">
        <v>697</v>
      </c>
      <c r="D42" s="191">
        <f>D43</f>
        <v>0</v>
      </c>
    </row>
    <row r="43" spans="1:4" s="13" customFormat="1" ht="26.25" hidden="1" thickBot="1">
      <c r="A43" s="206"/>
      <c r="B43" s="207" t="s">
        <v>705</v>
      </c>
      <c r="C43" s="86" t="s">
        <v>0</v>
      </c>
      <c r="D43" s="84">
        <f>D44</f>
        <v>0</v>
      </c>
    </row>
    <row r="44" spans="1:4" s="13" customFormat="1" ht="87.75" customHeight="1" hidden="1">
      <c r="A44" s="189" t="s">
        <v>664</v>
      </c>
      <c r="B44" s="85" t="s">
        <v>290</v>
      </c>
      <c r="C44" s="198" t="s">
        <v>291</v>
      </c>
      <c r="D44" s="199"/>
    </row>
    <row r="45" spans="1:4" s="13" customFormat="1" ht="13.5" hidden="1" thickBot="1">
      <c r="A45" s="192"/>
      <c r="B45" s="193"/>
      <c r="C45" s="194"/>
      <c r="D45" s="199"/>
    </row>
    <row r="46" spans="1:4" s="13" customFormat="1" ht="13.5" hidden="1" thickBot="1">
      <c r="A46" s="208" t="s">
        <v>646</v>
      </c>
      <c r="B46" s="209" t="s">
        <v>292</v>
      </c>
      <c r="C46" s="210" t="s">
        <v>646</v>
      </c>
      <c r="D46" s="199"/>
    </row>
    <row r="47" spans="1:4" s="13" customFormat="1" ht="13.5" hidden="1" thickBot="1">
      <c r="A47" s="208" t="s">
        <v>647</v>
      </c>
      <c r="B47" s="211" t="s">
        <v>292</v>
      </c>
      <c r="C47" s="212" t="s">
        <v>647</v>
      </c>
      <c r="D47" s="213"/>
    </row>
    <row r="48" spans="1:4" s="13" customFormat="1" ht="13.5" thickBot="1">
      <c r="A48" s="112" t="s">
        <v>589</v>
      </c>
      <c r="B48" s="85" t="s">
        <v>603</v>
      </c>
      <c r="C48" s="86" t="s">
        <v>2</v>
      </c>
      <c r="D48" s="110">
        <f>D49</f>
        <v>31612.4</v>
      </c>
    </row>
    <row r="49" spans="1:4" s="13" customFormat="1" ht="26.25" thickBot="1">
      <c r="A49" s="112" t="s">
        <v>589</v>
      </c>
      <c r="B49" s="85" t="s">
        <v>676</v>
      </c>
      <c r="C49" s="86" t="s">
        <v>171</v>
      </c>
      <c r="D49" s="110">
        <f>D50+D80+D63+D55</f>
        <v>31612.4</v>
      </c>
    </row>
    <row r="50" spans="1:4" s="13" customFormat="1" ht="26.25" thickBot="1">
      <c r="A50" s="112" t="s">
        <v>589</v>
      </c>
      <c r="B50" s="85" t="s">
        <v>3</v>
      </c>
      <c r="C50" s="86" t="s">
        <v>472</v>
      </c>
      <c r="D50" s="110">
        <f>D52+D53+D54</f>
        <v>10003.2</v>
      </c>
    </row>
    <row r="51" spans="1:4" s="13" customFormat="1" ht="12.75">
      <c r="A51" s="118"/>
      <c r="B51" s="85" t="s">
        <v>37</v>
      </c>
      <c r="C51" s="86" t="s">
        <v>38</v>
      </c>
      <c r="D51" s="110">
        <f>D52+D53</f>
        <v>10003.2</v>
      </c>
    </row>
    <row r="52" spans="1:4" s="13" customFormat="1" ht="25.5">
      <c r="A52" s="113" t="s">
        <v>644</v>
      </c>
      <c r="B52" s="85" t="s">
        <v>595</v>
      </c>
      <c r="C52" s="88" t="s">
        <v>293</v>
      </c>
      <c r="D52" s="110">
        <f>'[3]Доходы (прил.1)'!D66</f>
        <v>3075.3</v>
      </c>
    </row>
    <row r="53" spans="1:4" s="13" customFormat="1" ht="25.5">
      <c r="A53" s="113"/>
      <c r="B53" s="85" t="s">
        <v>595</v>
      </c>
      <c r="C53" s="88" t="s">
        <v>294</v>
      </c>
      <c r="D53" s="110">
        <f>'[3]Доходы (прил.1)'!D67</f>
        <v>6927.9</v>
      </c>
    </row>
    <row r="54" spans="1:4" s="13" customFormat="1" ht="25.5" hidden="1">
      <c r="A54" s="113"/>
      <c r="B54" s="85" t="s">
        <v>47</v>
      </c>
      <c r="C54" s="111" t="s">
        <v>48</v>
      </c>
      <c r="D54" s="110"/>
    </row>
    <row r="55" spans="1:4" s="13" customFormat="1" ht="25.5">
      <c r="A55" s="80"/>
      <c r="B55" s="109" t="s">
        <v>13</v>
      </c>
      <c r="C55" s="88" t="s">
        <v>610</v>
      </c>
      <c r="D55" s="110">
        <f>D56</f>
        <v>8840.5</v>
      </c>
    </row>
    <row r="56" spans="1:4" s="13" customFormat="1" ht="12.75">
      <c r="A56" s="80"/>
      <c r="B56" s="109" t="s">
        <v>40</v>
      </c>
      <c r="C56" s="88" t="s">
        <v>39</v>
      </c>
      <c r="D56" s="110">
        <f>D57</f>
        <v>8840.5</v>
      </c>
    </row>
    <row r="57" spans="1:5" s="13" customFormat="1" ht="12.75">
      <c r="A57" s="80"/>
      <c r="B57" s="109" t="s">
        <v>677</v>
      </c>
      <c r="C57" s="88" t="s">
        <v>295</v>
      </c>
      <c r="D57" s="110">
        <f>D58+D60+D61+D62+D59</f>
        <v>8840.5</v>
      </c>
      <c r="E57" s="143"/>
    </row>
    <row r="58" spans="1:4" s="13" customFormat="1" ht="39" customHeight="1">
      <c r="A58" s="80"/>
      <c r="B58" s="109" t="s">
        <v>666</v>
      </c>
      <c r="C58" s="101" t="str">
        <f>'[3]Доходы (прил.1)'!C72</f>
        <v>Субсидии на предоставление социальной поддержки неработающих граждан пожилого возраста в виде предоставления бесплатного посещения общественных бань</v>
      </c>
      <c r="D58" s="110">
        <v>172.8</v>
      </c>
    </row>
    <row r="59" spans="1:4" s="13" customFormat="1" ht="24.75" customHeight="1">
      <c r="A59" s="80"/>
      <c r="B59" s="109" t="s">
        <v>666</v>
      </c>
      <c r="C59" s="147" t="str">
        <f>'[3]Доходы (прил.1)'!C73</f>
        <v>Субсидии по обеспечению доплат к пенсии муниципальных служащих и выборных должностных лиц </v>
      </c>
      <c r="D59" s="110">
        <v>3558.7</v>
      </c>
    </row>
    <row r="60" spans="1:4" s="13" customFormat="1" ht="66.75" customHeight="1">
      <c r="A60" s="80"/>
      <c r="B60" s="109" t="s">
        <v>666</v>
      </c>
      <c r="C60" s="147" t="str">
        <f>'[3]Доходы (прил.1)'!C74</f>
        <v>Субсидии на устранение третьими лицами недостатков объектов капитального строительства, обнаруженных в пределах гарантийного срока по государственным контрактам строительного подряда, заключённым для обеспечения нужд Ненецкого автономного округа</v>
      </c>
      <c r="D60" s="110">
        <v>4800</v>
      </c>
    </row>
    <row r="61" spans="1:4" s="13" customFormat="1" ht="39.75" customHeight="1">
      <c r="A61" s="80"/>
      <c r="B61" s="109" t="s">
        <v>666</v>
      </c>
      <c r="C61" s="88" t="str">
        <f>'[3]Доходы (прил.1)'!C75</f>
        <v>Субсидии по содержанию мест захоронения участников Великой Отечественной войны на территории Ненецкого автономного округа  </v>
      </c>
      <c r="D61" s="110">
        <v>309</v>
      </c>
    </row>
    <row r="62" spans="1:4" s="13" customFormat="1" ht="63.75" hidden="1">
      <c r="A62" s="80"/>
      <c r="B62" s="176" t="s">
        <v>666</v>
      </c>
      <c r="C62" s="177" t="s">
        <v>658</v>
      </c>
      <c r="D62" s="149"/>
    </row>
    <row r="63" spans="1:4" s="13" customFormat="1" ht="25.5">
      <c r="A63" s="80"/>
      <c r="B63" s="85" t="s">
        <v>4</v>
      </c>
      <c r="C63" s="86" t="s">
        <v>6</v>
      </c>
      <c r="D63" s="110">
        <f>D65+D68</f>
        <v>2057.6000000000004</v>
      </c>
    </row>
    <row r="64" spans="1:4" s="13" customFormat="1" ht="38.25">
      <c r="A64" s="80"/>
      <c r="B64" s="85" t="s">
        <v>41</v>
      </c>
      <c r="C64" s="88" t="s">
        <v>26</v>
      </c>
      <c r="D64" s="110">
        <f>D65</f>
        <v>149.8</v>
      </c>
    </row>
    <row r="65" spans="1:4" s="13" customFormat="1" ht="38.25" customHeight="1">
      <c r="A65" s="80" t="s">
        <v>475</v>
      </c>
      <c r="B65" s="87" t="s">
        <v>523</v>
      </c>
      <c r="C65" s="86" t="s">
        <v>296</v>
      </c>
      <c r="D65" s="110">
        <f>D66</f>
        <v>149.8</v>
      </c>
    </row>
    <row r="66" spans="1:4" s="13" customFormat="1" ht="50.25" customHeight="1">
      <c r="A66" s="80" t="s">
        <v>475</v>
      </c>
      <c r="B66" s="87" t="s">
        <v>636</v>
      </c>
      <c r="C66" s="86" t="s">
        <v>297</v>
      </c>
      <c r="D66" s="110">
        <f>'[3]Доходы (прил.1)'!D83</f>
        <v>149.8</v>
      </c>
    </row>
    <row r="67" spans="1:4" s="13" customFormat="1" ht="27.75" customHeight="1">
      <c r="A67" s="80"/>
      <c r="B67" s="87" t="s">
        <v>445</v>
      </c>
      <c r="C67" s="86" t="s">
        <v>446</v>
      </c>
      <c r="D67" s="110">
        <f>D68</f>
        <v>1907.8000000000002</v>
      </c>
    </row>
    <row r="68" spans="1:4" s="13" customFormat="1" ht="26.25" customHeight="1">
      <c r="A68" s="80" t="s">
        <v>475</v>
      </c>
      <c r="B68" s="87" t="s">
        <v>524</v>
      </c>
      <c r="C68" s="86" t="s">
        <v>298</v>
      </c>
      <c r="D68" s="110">
        <f>D69</f>
        <v>1907.8000000000002</v>
      </c>
    </row>
    <row r="69" spans="1:4" s="13" customFormat="1" ht="26.25" customHeight="1">
      <c r="A69" s="80" t="s">
        <v>475</v>
      </c>
      <c r="B69" s="87" t="s">
        <v>670</v>
      </c>
      <c r="C69" s="86" t="s">
        <v>298</v>
      </c>
      <c r="D69" s="110">
        <f>D70+D77+D78+D79</f>
        <v>1907.8000000000002</v>
      </c>
    </row>
    <row r="70" spans="1:4" s="13" customFormat="1" ht="50.25" customHeight="1" hidden="1">
      <c r="A70" s="80" t="s">
        <v>475</v>
      </c>
      <c r="B70" s="87" t="s">
        <v>670</v>
      </c>
      <c r="C70" s="86" t="s">
        <v>398</v>
      </c>
      <c r="D70" s="110"/>
    </row>
    <row r="71" spans="1:4" s="13" customFormat="1" ht="46.5" customHeight="1" hidden="1" thickBot="1">
      <c r="A71" s="80" t="s">
        <v>608</v>
      </c>
      <c r="B71" s="87"/>
      <c r="C71" s="86" t="s">
        <v>608</v>
      </c>
      <c r="D71" s="149">
        <f>E71+F71+G71+H71</f>
        <v>0</v>
      </c>
    </row>
    <row r="72" spans="1:4" s="13" customFormat="1" ht="46.5" customHeight="1" hidden="1" thickBot="1">
      <c r="A72" s="80" t="s">
        <v>614</v>
      </c>
      <c r="B72" s="87"/>
      <c r="C72" s="86" t="s">
        <v>614</v>
      </c>
      <c r="D72" s="149">
        <f>E72+F72+G72+H72</f>
        <v>0</v>
      </c>
    </row>
    <row r="73" spans="1:4" s="13" customFormat="1" ht="63.75" hidden="1">
      <c r="A73" s="80" t="s">
        <v>596</v>
      </c>
      <c r="B73" s="85"/>
      <c r="C73" s="86" t="s">
        <v>596</v>
      </c>
      <c r="D73" s="149">
        <f>E73+F73+G73+H73</f>
        <v>0</v>
      </c>
    </row>
    <row r="74" spans="1:4" s="13" customFormat="1" ht="25.5" hidden="1">
      <c r="A74" s="80" t="s">
        <v>591</v>
      </c>
      <c r="B74" s="87"/>
      <c r="C74" s="86" t="s">
        <v>591</v>
      </c>
      <c r="D74" s="149">
        <f>E74+F74+G74+H74</f>
        <v>0</v>
      </c>
    </row>
    <row r="75" spans="1:4" s="21" customFormat="1" ht="23.25" customHeight="1">
      <c r="A75" s="289" t="s">
        <v>586</v>
      </c>
      <c r="B75" s="290" t="s">
        <v>7</v>
      </c>
      <c r="C75" s="292" t="s">
        <v>8</v>
      </c>
      <c r="D75" s="269" t="s">
        <v>522</v>
      </c>
    </row>
    <row r="76" spans="1:4" ht="33.75" customHeight="1">
      <c r="A76" s="289"/>
      <c r="B76" s="291"/>
      <c r="C76" s="259"/>
      <c r="D76" s="270"/>
    </row>
    <row r="77" spans="1:4" s="13" customFormat="1" ht="63" customHeight="1">
      <c r="A77" s="80" t="s">
        <v>665</v>
      </c>
      <c r="B77" s="87" t="s">
        <v>670</v>
      </c>
      <c r="C77" s="88" t="s">
        <v>389</v>
      </c>
      <c r="D77" s="110">
        <v>204</v>
      </c>
    </row>
    <row r="78" spans="1:4" s="13" customFormat="1" ht="24.75" customHeight="1">
      <c r="A78" s="138"/>
      <c r="B78" s="87" t="s">
        <v>670</v>
      </c>
      <c r="C78" s="88" t="s">
        <v>552</v>
      </c>
      <c r="D78" s="110">
        <v>54.4</v>
      </c>
    </row>
    <row r="79" spans="1:4" s="13" customFormat="1" ht="66.75" customHeight="1">
      <c r="A79" s="80" t="s">
        <v>665</v>
      </c>
      <c r="B79" s="152" t="s">
        <v>670</v>
      </c>
      <c r="C79" s="88" t="s">
        <v>299</v>
      </c>
      <c r="D79" s="110">
        <v>1649.4</v>
      </c>
    </row>
    <row r="80" spans="1:4" s="13" customFormat="1" ht="12.75">
      <c r="A80" s="113"/>
      <c r="B80" s="85" t="s">
        <v>5</v>
      </c>
      <c r="C80" s="86" t="s">
        <v>431</v>
      </c>
      <c r="D80" s="110">
        <f>D86+D83</f>
        <v>10711.1</v>
      </c>
    </row>
    <row r="81" spans="1:4" s="13" customFormat="1" ht="51" hidden="1">
      <c r="A81" s="113"/>
      <c r="B81" s="85" t="s">
        <v>42</v>
      </c>
      <c r="C81" s="86" t="s">
        <v>43</v>
      </c>
      <c r="D81" s="149">
        <f>D82</f>
        <v>0</v>
      </c>
    </row>
    <row r="82" spans="1:4" s="13" customFormat="1" ht="38.25" hidden="1">
      <c r="A82" s="113"/>
      <c r="B82" s="85" t="s">
        <v>525</v>
      </c>
      <c r="C82" s="86" t="s">
        <v>526</v>
      </c>
      <c r="D82" s="149">
        <f>D83</f>
        <v>0</v>
      </c>
    </row>
    <row r="83" spans="1:4" s="13" customFormat="1" ht="38.25" hidden="1">
      <c r="A83" s="113"/>
      <c r="B83" s="85" t="s">
        <v>392</v>
      </c>
      <c r="C83" s="86" t="s">
        <v>44</v>
      </c>
      <c r="D83" s="149"/>
    </row>
    <row r="84" spans="1:4" s="13" customFormat="1" ht="14.25" customHeight="1">
      <c r="A84" s="113"/>
      <c r="B84" s="85" t="s">
        <v>45</v>
      </c>
      <c r="C84" s="140" t="s">
        <v>46</v>
      </c>
      <c r="D84" s="110">
        <f>D85</f>
        <v>10711.1</v>
      </c>
    </row>
    <row r="85" spans="1:4" s="13" customFormat="1" ht="26.25" customHeight="1">
      <c r="A85" s="139" t="s">
        <v>672</v>
      </c>
      <c r="B85" s="85" t="s">
        <v>556</v>
      </c>
      <c r="C85" s="140" t="s">
        <v>300</v>
      </c>
      <c r="D85" s="110">
        <f>D86</f>
        <v>10711.1</v>
      </c>
    </row>
    <row r="86" spans="1:4" s="13" customFormat="1" ht="26.25" customHeight="1">
      <c r="A86" s="139" t="s">
        <v>672</v>
      </c>
      <c r="B86" s="85" t="s">
        <v>594</v>
      </c>
      <c r="C86" s="147" t="s">
        <v>300</v>
      </c>
      <c r="D86" s="110">
        <f>D87+D88+D89+D92+D93</f>
        <v>10711.1</v>
      </c>
    </row>
    <row r="87" spans="1:4" s="13" customFormat="1" ht="24.75" customHeight="1">
      <c r="A87" s="139" t="s">
        <v>672</v>
      </c>
      <c r="B87" s="85" t="s">
        <v>594</v>
      </c>
      <c r="C87" s="147" t="s">
        <v>681</v>
      </c>
      <c r="D87" s="110">
        <v>10122.4</v>
      </c>
    </row>
    <row r="88" spans="1:4" s="13" customFormat="1" ht="67.5" customHeight="1">
      <c r="A88" s="139" t="s">
        <v>672</v>
      </c>
      <c r="B88" s="85" t="s">
        <v>594</v>
      </c>
      <c r="C88" s="148" t="s">
        <v>277</v>
      </c>
      <c r="D88" s="110">
        <v>168.7</v>
      </c>
    </row>
    <row r="89" spans="1:4" s="13" customFormat="1" ht="76.5">
      <c r="A89" s="113" t="s">
        <v>648</v>
      </c>
      <c r="B89" s="85" t="s">
        <v>594</v>
      </c>
      <c r="C89" s="148" t="s">
        <v>317</v>
      </c>
      <c r="D89" s="110">
        <v>420</v>
      </c>
    </row>
    <row r="90" spans="1:5" s="21" customFormat="1" ht="23.25" customHeight="1" hidden="1">
      <c r="A90" s="272" t="s">
        <v>586</v>
      </c>
      <c r="B90" s="273" t="s">
        <v>7</v>
      </c>
      <c r="C90" s="269" t="s">
        <v>8</v>
      </c>
      <c r="D90" s="269" t="s">
        <v>521</v>
      </c>
      <c r="E90" s="141"/>
    </row>
    <row r="91" spans="1:5" ht="37.5" customHeight="1" hidden="1">
      <c r="A91" s="272"/>
      <c r="B91" s="273"/>
      <c r="C91" s="269"/>
      <c r="D91" s="270"/>
      <c r="E91" s="142"/>
    </row>
    <row r="92" spans="1:4" s="13" customFormat="1" ht="63.75" customHeight="1" hidden="1">
      <c r="A92" s="113" t="s">
        <v>648</v>
      </c>
      <c r="B92" s="85" t="s">
        <v>594</v>
      </c>
      <c r="C92" s="148" t="s">
        <v>301</v>
      </c>
      <c r="D92" s="110"/>
    </row>
    <row r="93" spans="1:4" s="13" customFormat="1" ht="48.75" customHeight="1" hidden="1">
      <c r="A93" s="113" t="s">
        <v>648</v>
      </c>
      <c r="B93" s="85" t="s">
        <v>594</v>
      </c>
      <c r="C93" s="148" t="s">
        <v>302</v>
      </c>
      <c r="D93" s="110"/>
    </row>
    <row r="114" ht="12.75">
      <c r="AB114" s="9" t="s">
        <v>651</v>
      </c>
    </row>
    <row r="186" ht="12.75">
      <c r="BD186" s="9" t="s">
        <v>659</v>
      </c>
    </row>
  </sheetData>
  <sheetProtection/>
  <mergeCells count="25">
    <mergeCell ref="A90:A91"/>
    <mergeCell ref="B90:B91"/>
    <mergeCell ref="C90:C91"/>
    <mergeCell ref="D90:D91"/>
    <mergeCell ref="C23:C24"/>
    <mergeCell ref="A9:D9"/>
    <mergeCell ref="C12:D12"/>
    <mergeCell ref="C22:D22"/>
    <mergeCell ref="D23:D24"/>
    <mergeCell ref="C14:D14"/>
    <mergeCell ref="A23:A24"/>
    <mergeCell ref="B23:B24"/>
    <mergeCell ref="B21:D21"/>
    <mergeCell ref="B3:C3"/>
    <mergeCell ref="A17:C17"/>
    <mergeCell ref="A16:C16"/>
    <mergeCell ref="A5:C5"/>
    <mergeCell ref="A6:C6"/>
    <mergeCell ref="A7:C7"/>
    <mergeCell ref="C13:D13"/>
    <mergeCell ref="A8:C8"/>
    <mergeCell ref="A75:A76"/>
    <mergeCell ref="B75:B76"/>
    <mergeCell ref="C75:C76"/>
    <mergeCell ref="D75:D76"/>
  </mergeCells>
  <printOptions/>
  <pageMargins left="0.94" right="0.17" top="0.35" bottom="0.16" header="0.17" footer="0.16"/>
  <pageSetup horizontalDpi="600" verticalDpi="600" orientation="portrait" paperSize="9" scale="105" r:id="rId1"/>
  <rowBreaks count="2" manualBreakCount="2">
    <brk id="74" min="1" max="3" man="1"/>
    <brk id="89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DR219"/>
  <sheetViews>
    <sheetView view="pageBreakPreview" zoomScaleSheetLayoutView="100" zoomScalePageLayoutView="0" workbookViewId="0" topLeftCell="A1">
      <selection activeCell="A177" sqref="A177:CV177"/>
    </sheetView>
  </sheetViews>
  <sheetFormatPr defaultColWidth="0.875" defaultRowHeight="12.75"/>
  <cols>
    <col min="1" max="23" width="1.75390625" style="29" customWidth="1"/>
    <col min="24" max="24" width="2.375" style="29" customWidth="1"/>
    <col min="25" max="26" width="1.75390625" style="29" customWidth="1"/>
    <col min="27" max="35" width="1.12109375" style="29" customWidth="1"/>
    <col min="36" max="36" width="5.375" style="29" customWidth="1"/>
    <col min="37" max="50" width="1.12109375" style="29" customWidth="1"/>
    <col min="51" max="64" width="1.12109375" style="29" hidden="1" customWidth="1"/>
    <col min="65" max="71" width="1.12109375" style="29" customWidth="1"/>
    <col min="72" max="72" width="0.12890625" style="29" customWidth="1"/>
    <col min="73" max="77" width="1.12109375" style="29" customWidth="1"/>
    <col min="78" max="78" width="0.6171875" style="29" customWidth="1"/>
    <col min="79" max="83" width="1.12109375" style="30" hidden="1" customWidth="1"/>
    <col min="84" max="89" width="1.12109375" style="30" customWidth="1"/>
    <col min="90" max="96" width="1.12109375" style="29" customWidth="1"/>
    <col min="97" max="97" width="0.37109375" style="29" customWidth="1"/>
    <col min="98" max="99" width="1.12109375" style="29" hidden="1" customWidth="1"/>
    <col min="100" max="100" width="1.37890625" style="29" customWidth="1"/>
    <col min="101" max="16384" width="0.875" style="29" customWidth="1"/>
  </cols>
  <sheetData>
    <row r="1" ht="11.25"/>
    <row r="2" ht="11.25"/>
    <row r="3" ht="11.25"/>
    <row r="4" spans="2:105" s="27" customFormat="1" ht="20.25" hidden="1">
      <c r="B4" s="407" t="s">
        <v>49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8" t="s">
        <v>50</v>
      </c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H4" s="407" t="s">
        <v>51</v>
      </c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578" t="s">
        <v>663</v>
      </c>
      <c r="AT4" s="578"/>
      <c r="AU4" s="578"/>
      <c r="AV4" s="578"/>
      <c r="AW4" s="578"/>
      <c r="AX4" s="578"/>
      <c r="AY4" s="578"/>
      <c r="AZ4" s="578"/>
      <c r="BA4" s="578"/>
      <c r="BB4" s="578"/>
      <c r="BC4" s="578"/>
      <c r="BD4" s="578"/>
      <c r="BE4" s="578"/>
      <c r="BF4" s="578"/>
      <c r="BG4" s="578"/>
      <c r="BH4" s="578"/>
      <c r="BI4" s="578"/>
      <c r="BJ4" s="578"/>
      <c r="BK4" s="578"/>
      <c r="BL4" s="578"/>
      <c r="BM4" s="578"/>
      <c r="BN4" s="578"/>
      <c r="BO4" s="578"/>
      <c r="BP4" s="578"/>
      <c r="BQ4" s="578"/>
      <c r="BR4" s="407" t="s">
        <v>52</v>
      </c>
      <c r="BS4" s="407"/>
      <c r="BT4" s="407"/>
      <c r="BU4" s="407"/>
      <c r="BV4" s="407"/>
      <c r="BW4" s="407"/>
      <c r="BX4" s="407"/>
      <c r="BY4" s="407"/>
      <c r="BZ4" s="407"/>
      <c r="CA4" s="407"/>
      <c r="CB4" s="407"/>
      <c r="CC4" s="407"/>
      <c r="CD4" s="408" t="s">
        <v>632</v>
      </c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577"/>
      <c r="CS4" s="577"/>
      <c r="CT4" s="577"/>
      <c r="DA4" s="27">
        <v>1</v>
      </c>
    </row>
    <row r="5" spans="1:100" ht="12.75" customHeight="1" hidden="1">
      <c r="A5" s="414" t="s">
        <v>53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  <c r="BG5" s="414"/>
      <c r="BH5" s="414"/>
      <c r="BI5" s="414"/>
      <c r="BJ5" s="414"/>
      <c r="BK5" s="414"/>
      <c r="BL5" s="414"/>
      <c r="BM5" s="414"/>
      <c r="BN5" s="414"/>
      <c r="BO5" s="414"/>
      <c r="BP5" s="414"/>
      <c r="BQ5" s="414"/>
      <c r="BR5" s="414"/>
      <c r="BS5" s="414"/>
      <c r="BT5" s="414"/>
      <c r="BU5" s="414"/>
      <c r="BV5" s="414"/>
      <c r="BW5" s="414"/>
      <c r="BX5" s="414"/>
      <c r="BY5" s="414"/>
      <c r="BZ5" s="414"/>
      <c r="CA5" s="414"/>
      <c r="CB5" s="414"/>
      <c r="CC5" s="414"/>
      <c r="CD5" s="414"/>
      <c r="CE5" s="414"/>
      <c r="CF5" s="414"/>
      <c r="CG5" s="414"/>
      <c r="CH5" s="414"/>
      <c r="CI5" s="414"/>
      <c r="CJ5" s="414"/>
      <c r="CK5" s="414"/>
      <c r="CL5" s="414"/>
      <c r="CM5" s="414"/>
      <c r="CN5" s="414"/>
      <c r="CO5" s="414"/>
      <c r="CP5" s="414"/>
      <c r="CQ5" s="414"/>
      <c r="CR5" s="414"/>
      <c r="CS5" s="414"/>
      <c r="CT5" s="414"/>
      <c r="CU5" s="414"/>
      <c r="CV5" s="414"/>
    </row>
    <row r="6" ht="9" customHeight="1" hidden="1"/>
    <row r="7" spans="1:100" ht="57" customHeight="1" hidden="1">
      <c r="A7" s="415" t="s">
        <v>54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6"/>
      <c r="AF7" s="417" t="s">
        <v>55</v>
      </c>
      <c r="AG7" s="415"/>
      <c r="AH7" s="415"/>
      <c r="AI7" s="415"/>
      <c r="AJ7" s="415"/>
      <c r="AK7" s="415"/>
      <c r="AL7" s="415"/>
      <c r="AM7" s="415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5"/>
      <c r="BE7" s="416"/>
      <c r="BF7" s="31"/>
      <c r="BG7" s="417" t="s">
        <v>56</v>
      </c>
      <c r="BH7" s="415"/>
      <c r="BI7" s="415"/>
      <c r="BJ7" s="415"/>
      <c r="BK7" s="415"/>
      <c r="BL7" s="415"/>
      <c r="BM7" s="415"/>
      <c r="BN7" s="415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415"/>
      <c r="CB7" s="415"/>
      <c r="CC7" s="416"/>
      <c r="CD7" s="417" t="s">
        <v>57</v>
      </c>
      <c r="CE7" s="415"/>
      <c r="CF7" s="415"/>
      <c r="CG7" s="415"/>
      <c r="CH7" s="415"/>
      <c r="CI7" s="415"/>
      <c r="CJ7" s="415"/>
      <c r="CK7" s="415"/>
      <c r="CL7" s="415"/>
      <c r="CM7" s="415"/>
      <c r="CN7" s="415"/>
      <c r="CO7" s="415"/>
      <c r="CP7" s="415"/>
      <c r="CQ7" s="415"/>
      <c r="CR7" s="415"/>
      <c r="CS7" s="415"/>
      <c r="CT7" s="415"/>
      <c r="CU7" s="415"/>
      <c r="CV7" s="416"/>
    </row>
    <row r="8" spans="1:100" ht="12" customHeight="1" hidden="1" thickBot="1">
      <c r="A8" s="409">
        <v>1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10"/>
      <c r="AF8" s="411">
        <v>2</v>
      </c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3"/>
      <c r="BF8" s="32"/>
      <c r="BG8" s="411">
        <v>4</v>
      </c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3"/>
      <c r="CD8" s="411">
        <v>5</v>
      </c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3"/>
    </row>
    <row r="9" spans="1:100" ht="15" customHeight="1" hidden="1">
      <c r="A9" s="424" t="s">
        <v>58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4"/>
      <c r="AA9" s="424"/>
      <c r="AB9" s="424"/>
      <c r="AC9" s="424"/>
      <c r="AD9" s="424"/>
      <c r="AE9" s="424"/>
      <c r="AF9" s="425" t="s">
        <v>628</v>
      </c>
      <c r="AG9" s="426"/>
      <c r="AH9" s="426"/>
      <c r="AI9" s="426"/>
      <c r="AJ9" s="426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34"/>
      <c r="BG9" s="419"/>
      <c r="BH9" s="419"/>
      <c r="BI9" s="419"/>
      <c r="BJ9" s="419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19"/>
      <c r="BZ9" s="419"/>
      <c r="CA9" s="419"/>
      <c r="CB9" s="419"/>
      <c r="CC9" s="419"/>
      <c r="CD9" s="419"/>
      <c r="CE9" s="419"/>
      <c r="CF9" s="419"/>
      <c r="CG9" s="419"/>
      <c r="CH9" s="419"/>
      <c r="CI9" s="419"/>
      <c r="CJ9" s="419"/>
      <c r="CK9" s="419"/>
      <c r="CL9" s="419"/>
      <c r="CM9" s="419"/>
      <c r="CN9" s="419"/>
      <c r="CO9" s="419"/>
      <c r="CP9" s="419"/>
      <c r="CQ9" s="419"/>
      <c r="CR9" s="419"/>
      <c r="CS9" s="419"/>
      <c r="CT9" s="419"/>
      <c r="CU9" s="419"/>
      <c r="CV9" s="419"/>
    </row>
    <row r="10" spans="1:100" ht="15" customHeight="1" hidden="1">
      <c r="A10" s="423" t="s">
        <v>516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00" t="s">
        <v>59</v>
      </c>
      <c r="AG10" s="401"/>
      <c r="AH10" s="401"/>
      <c r="AI10" s="401"/>
      <c r="AJ10" s="401"/>
      <c r="AK10" s="403"/>
      <c r="AL10" s="403"/>
      <c r="AM10" s="403"/>
      <c r="AN10" s="403"/>
      <c r="AO10" s="403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3"/>
      <c r="BC10" s="403"/>
      <c r="BD10" s="403"/>
      <c r="BE10" s="403"/>
      <c r="BF10" s="36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</row>
    <row r="11" spans="1:100" ht="15" customHeight="1" hidden="1">
      <c r="A11" s="359"/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61"/>
      <c r="AG11" s="362"/>
      <c r="AH11" s="362"/>
      <c r="AI11" s="362"/>
      <c r="AJ11" s="362"/>
      <c r="AK11" s="403"/>
      <c r="AL11" s="403"/>
      <c r="AM11" s="403"/>
      <c r="AN11" s="403"/>
      <c r="AO11" s="403"/>
      <c r="AP11" s="403"/>
      <c r="AQ11" s="403"/>
      <c r="AR11" s="403"/>
      <c r="AS11" s="403"/>
      <c r="AT11" s="403"/>
      <c r="AU11" s="403"/>
      <c r="AV11" s="403"/>
      <c r="AW11" s="403"/>
      <c r="AX11" s="403"/>
      <c r="AY11" s="403"/>
      <c r="AZ11" s="403"/>
      <c r="BA11" s="403"/>
      <c r="BB11" s="403"/>
      <c r="BC11" s="403"/>
      <c r="BD11" s="403"/>
      <c r="BE11" s="403"/>
      <c r="BF11" s="36"/>
      <c r="BG11" s="315"/>
      <c r="BH11" s="315"/>
      <c r="BI11" s="315"/>
      <c r="BJ11" s="315"/>
      <c r="BK11" s="315"/>
      <c r="BL11" s="315"/>
      <c r="BM11" s="315"/>
      <c r="BN11" s="315"/>
      <c r="BO11" s="315"/>
      <c r="BP11" s="315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</row>
    <row r="12" spans="1:100" ht="15" customHeight="1" hidden="1">
      <c r="A12" s="359"/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61"/>
      <c r="AG12" s="362"/>
      <c r="AH12" s="362"/>
      <c r="AI12" s="362"/>
      <c r="AJ12" s="362"/>
      <c r="AK12" s="403"/>
      <c r="AL12" s="403"/>
      <c r="AM12" s="403"/>
      <c r="AN12" s="403"/>
      <c r="AO12" s="403"/>
      <c r="AP12" s="403"/>
      <c r="AQ12" s="403"/>
      <c r="AR12" s="403"/>
      <c r="AS12" s="403"/>
      <c r="AT12" s="403"/>
      <c r="AU12" s="403"/>
      <c r="AV12" s="403"/>
      <c r="AW12" s="403"/>
      <c r="AX12" s="403"/>
      <c r="AY12" s="403"/>
      <c r="AZ12" s="403"/>
      <c r="BA12" s="403"/>
      <c r="BB12" s="403"/>
      <c r="BC12" s="403"/>
      <c r="BD12" s="403"/>
      <c r="BE12" s="403"/>
      <c r="BF12" s="36"/>
      <c r="BG12" s="315"/>
      <c r="BH12" s="315"/>
      <c r="BI12" s="315"/>
      <c r="BJ12" s="315"/>
      <c r="BK12" s="315"/>
      <c r="BL12" s="315"/>
      <c r="BM12" s="315"/>
      <c r="BN12" s="315"/>
      <c r="BO12" s="315"/>
      <c r="BP12" s="315"/>
      <c r="BQ12" s="315"/>
      <c r="BR12" s="315"/>
      <c r="BS12" s="315"/>
      <c r="BT12" s="315"/>
      <c r="BU12" s="315"/>
      <c r="BV12" s="315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</row>
    <row r="13" spans="1:100" ht="15" customHeight="1" hidden="1">
      <c r="A13" s="359"/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61"/>
      <c r="AG13" s="362"/>
      <c r="AH13" s="362"/>
      <c r="AI13" s="362"/>
      <c r="AJ13" s="362"/>
      <c r="AK13" s="403"/>
      <c r="AL13" s="403"/>
      <c r="AM13" s="403"/>
      <c r="AN13" s="403"/>
      <c r="AO13" s="403"/>
      <c r="AP13" s="403"/>
      <c r="AQ13" s="403"/>
      <c r="AR13" s="403"/>
      <c r="AS13" s="403"/>
      <c r="AT13" s="403"/>
      <c r="AU13" s="403"/>
      <c r="AV13" s="403"/>
      <c r="AW13" s="403"/>
      <c r="AX13" s="403"/>
      <c r="AY13" s="403"/>
      <c r="AZ13" s="403"/>
      <c r="BA13" s="403"/>
      <c r="BB13" s="403"/>
      <c r="BC13" s="403"/>
      <c r="BD13" s="403"/>
      <c r="BE13" s="403"/>
      <c r="BF13" s="36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5"/>
      <c r="BS13" s="315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</row>
    <row r="14" spans="1:100" ht="15" customHeight="1" hidden="1">
      <c r="A14" s="359"/>
      <c r="B14" s="359"/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61"/>
      <c r="AG14" s="362"/>
      <c r="AH14" s="362"/>
      <c r="AI14" s="362"/>
      <c r="AJ14" s="362"/>
      <c r="AK14" s="403"/>
      <c r="AL14" s="403"/>
      <c r="AM14" s="403"/>
      <c r="AN14" s="403"/>
      <c r="AO14" s="403"/>
      <c r="AP14" s="403"/>
      <c r="AQ14" s="403"/>
      <c r="AR14" s="403"/>
      <c r="AS14" s="403"/>
      <c r="AT14" s="403"/>
      <c r="AU14" s="403"/>
      <c r="AV14" s="403"/>
      <c r="AW14" s="403"/>
      <c r="AX14" s="403"/>
      <c r="AY14" s="403"/>
      <c r="AZ14" s="403"/>
      <c r="BA14" s="403"/>
      <c r="BB14" s="403"/>
      <c r="BC14" s="403"/>
      <c r="BD14" s="403"/>
      <c r="BE14" s="403"/>
      <c r="BF14" s="36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315"/>
      <c r="BT14" s="315"/>
      <c r="BU14" s="315"/>
      <c r="BV14" s="315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</row>
    <row r="15" spans="1:100" ht="1.5" customHeight="1" hidden="1">
      <c r="A15" s="359"/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61"/>
      <c r="AG15" s="362"/>
      <c r="AH15" s="362"/>
      <c r="AI15" s="362"/>
      <c r="AJ15" s="362"/>
      <c r="AK15" s="403"/>
      <c r="AL15" s="403"/>
      <c r="AM15" s="403"/>
      <c r="AN15" s="403"/>
      <c r="AO15" s="403"/>
      <c r="AP15" s="403"/>
      <c r="AQ15" s="403"/>
      <c r="AR15" s="403"/>
      <c r="AS15" s="403"/>
      <c r="AT15" s="403"/>
      <c r="AU15" s="403"/>
      <c r="AV15" s="403"/>
      <c r="AW15" s="403"/>
      <c r="AX15" s="403"/>
      <c r="AY15" s="403"/>
      <c r="AZ15" s="403"/>
      <c r="BA15" s="403"/>
      <c r="BB15" s="403"/>
      <c r="BC15" s="403"/>
      <c r="BD15" s="403"/>
      <c r="BE15" s="403"/>
      <c r="BF15" s="36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</row>
    <row r="16" spans="1:100" ht="15" customHeight="1" hidden="1">
      <c r="A16" s="359"/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61"/>
      <c r="AG16" s="362"/>
      <c r="AH16" s="362"/>
      <c r="AI16" s="362"/>
      <c r="AJ16" s="362"/>
      <c r="AK16" s="403"/>
      <c r="AL16" s="403"/>
      <c r="AM16" s="403"/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3"/>
      <c r="AZ16" s="403"/>
      <c r="BA16" s="403"/>
      <c r="BB16" s="403"/>
      <c r="BC16" s="403"/>
      <c r="BD16" s="403"/>
      <c r="BE16" s="403"/>
      <c r="BF16" s="36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</row>
    <row r="17" spans="1:100" ht="15" customHeight="1" hidden="1">
      <c r="A17" s="359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61"/>
      <c r="AG17" s="362"/>
      <c r="AH17" s="362"/>
      <c r="AI17" s="362"/>
      <c r="AJ17" s="362"/>
      <c r="AK17" s="403"/>
      <c r="AL17" s="403"/>
      <c r="AM17" s="403"/>
      <c r="AN17" s="403"/>
      <c r="AO17" s="403"/>
      <c r="AP17" s="403"/>
      <c r="AQ17" s="403"/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3"/>
      <c r="BC17" s="403"/>
      <c r="BD17" s="403"/>
      <c r="BE17" s="403"/>
      <c r="BF17" s="36"/>
      <c r="BG17" s="315"/>
      <c r="BH17" s="315"/>
      <c r="BI17" s="315"/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5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</row>
    <row r="18" spans="1:100" ht="15" customHeight="1" hidden="1">
      <c r="A18" s="359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1"/>
      <c r="AG18" s="362"/>
      <c r="AH18" s="362"/>
      <c r="AI18" s="362"/>
      <c r="AJ18" s="362"/>
      <c r="AK18" s="403"/>
      <c r="AL18" s="403"/>
      <c r="AM18" s="403"/>
      <c r="AN18" s="403"/>
      <c r="AO18" s="403"/>
      <c r="AP18" s="403"/>
      <c r="AQ18" s="403"/>
      <c r="AR18" s="403"/>
      <c r="AS18" s="403"/>
      <c r="AT18" s="403"/>
      <c r="AU18" s="403"/>
      <c r="AV18" s="403"/>
      <c r="AW18" s="403"/>
      <c r="AX18" s="403"/>
      <c r="AY18" s="403"/>
      <c r="AZ18" s="403"/>
      <c r="BA18" s="403"/>
      <c r="BB18" s="403"/>
      <c r="BC18" s="403"/>
      <c r="BD18" s="403"/>
      <c r="BE18" s="403"/>
      <c r="BF18" s="36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</row>
    <row r="19" spans="1:100" ht="15" customHeight="1" hidden="1">
      <c r="A19" s="359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61"/>
      <c r="AG19" s="362"/>
      <c r="AH19" s="362"/>
      <c r="AI19" s="362"/>
      <c r="AJ19" s="362"/>
      <c r="AK19" s="403"/>
      <c r="AL19" s="403"/>
      <c r="AM19" s="403"/>
      <c r="AN19" s="403"/>
      <c r="AO19" s="403"/>
      <c r="AP19" s="403"/>
      <c r="AQ19" s="403"/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3"/>
      <c r="BC19" s="403"/>
      <c r="BD19" s="403"/>
      <c r="BE19" s="403"/>
      <c r="BF19" s="36"/>
      <c r="BG19" s="315"/>
      <c r="BH19" s="315"/>
      <c r="BI19" s="315"/>
      <c r="BJ19" s="315"/>
      <c r="BK19" s="315"/>
      <c r="BL19" s="315"/>
      <c r="BM19" s="315"/>
      <c r="BN19" s="315"/>
      <c r="BO19" s="315"/>
      <c r="BP19" s="315"/>
      <c r="BQ19" s="315"/>
      <c r="BR19" s="315"/>
      <c r="BS19" s="315"/>
      <c r="BT19" s="315"/>
      <c r="BU19" s="315"/>
      <c r="BV19" s="315"/>
      <c r="BW19" s="315"/>
      <c r="BX19" s="315"/>
      <c r="BY19" s="315"/>
      <c r="BZ19" s="315"/>
      <c r="CA19" s="315"/>
      <c r="CB19" s="315"/>
      <c r="CC19" s="315"/>
      <c r="CD19" s="315"/>
      <c r="CE19" s="315"/>
      <c r="CF19" s="315"/>
      <c r="CG19" s="315"/>
      <c r="CH19" s="315"/>
      <c r="CI19" s="315"/>
      <c r="CJ19" s="315"/>
      <c r="CK19" s="315"/>
      <c r="CL19" s="315"/>
      <c r="CM19" s="315"/>
      <c r="CN19" s="315"/>
      <c r="CO19" s="315"/>
      <c r="CP19" s="315"/>
      <c r="CQ19" s="315"/>
      <c r="CR19" s="315"/>
      <c r="CS19" s="315"/>
      <c r="CT19" s="315"/>
      <c r="CU19" s="315"/>
      <c r="CV19" s="315"/>
    </row>
    <row r="20" spans="1:100" ht="15" customHeight="1" hidden="1">
      <c r="A20" s="359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61"/>
      <c r="AG20" s="362"/>
      <c r="AH20" s="362"/>
      <c r="AI20" s="362"/>
      <c r="AJ20" s="362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36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</row>
    <row r="21" spans="1:100" ht="15" customHeight="1" hidden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61"/>
      <c r="AG21" s="362"/>
      <c r="AH21" s="362"/>
      <c r="AI21" s="362"/>
      <c r="AJ21" s="362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36"/>
      <c r="BG21" s="315"/>
      <c r="BH21" s="31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5"/>
      <c r="BW21" s="31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5"/>
      <c r="CL21" s="315"/>
      <c r="CM21" s="315"/>
      <c r="CN21" s="315"/>
      <c r="CO21" s="315"/>
      <c r="CP21" s="315"/>
      <c r="CQ21" s="315"/>
      <c r="CR21" s="315"/>
      <c r="CS21" s="315"/>
      <c r="CT21" s="315"/>
      <c r="CU21" s="315"/>
      <c r="CV21" s="315"/>
    </row>
    <row r="22" spans="1:100" ht="15" customHeight="1" hidden="1">
      <c r="A22" s="359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61"/>
      <c r="AG22" s="362"/>
      <c r="AH22" s="362"/>
      <c r="AI22" s="362"/>
      <c r="AJ22" s="362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36"/>
      <c r="BG22" s="315"/>
      <c r="BH22" s="31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5"/>
      <c r="CL22" s="315"/>
      <c r="CM22" s="315"/>
      <c r="CN22" s="315"/>
      <c r="CO22" s="315"/>
      <c r="CP22" s="315"/>
      <c r="CQ22" s="315"/>
      <c r="CR22" s="315"/>
      <c r="CS22" s="315"/>
      <c r="CT22" s="315"/>
      <c r="CU22" s="315"/>
      <c r="CV22" s="315"/>
    </row>
    <row r="23" spans="1:100" ht="15" customHeight="1" hidden="1">
      <c r="A23" s="359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61"/>
      <c r="AG23" s="362"/>
      <c r="AH23" s="362"/>
      <c r="AI23" s="362"/>
      <c r="AJ23" s="362"/>
      <c r="AK23" s="403"/>
      <c r="AL23" s="403"/>
      <c r="AM23" s="403"/>
      <c r="AN23" s="403"/>
      <c r="AO23" s="403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3"/>
      <c r="BC23" s="403"/>
      <c r="BD23" s="403"/>
      <c r="BE23" s="403"/>
      <c r="BF23" s="36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</row>
    <row r="24" spans="1:100" ht="9" customHeight="1" hidden="1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61"/>
      <c r="AG24" s="362"/>
      <c r="AH24" s="362"/>
      <c r="AI24" s="362"/>
      <c r="AJ24" s="362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36"/>
      <c r="BG24" s="315"/>
      <c r="BH24" s="315"/>
      <c r="BI24" s="315"/>
      <c r="BJ24" s="315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5"/>
      <c r="CC24" s="315"/>
      <c r="CD24" s="315"/>
      <c r="CE24" s="315"/>
      <c r="CF24" s="315"/>
      <c r="CG24" s="315"/>
      <c r="CH24" s="315"/>
      <c r="CI24" s="315"/>
      <c r="CJ24" s="315"/>
      <c r="CK24" s="315"/>
      <c r="CL24" s="315"/>
      <c r="CM24" s="315"/>
      <c r="CN24" s="315"/>
      <c r="CO24" s="315"/>
      <c r="CP24" s="315"/>
      <c r="CQ24" s="315"/>
      <c r="CR24" s="315"/>
      <c r="CS24" s="315"/>
      <c r="CT24" s="315"/>
      <c r="CU24" s="315"/>
      <c r="CV24" s="315"/>
    </row>
    <row r="25" spans="1:100" ht="15" customHeight="1" hidden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61"/>
      <c r="AG25" s="362"/>
      <c r="AH25" s="362"/>
      <c r="AI25" s="362"/>
      <c r="AJ25" s="362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 s="403"/>
      <c r="AX25" s="403"/>
      <c r="AY25" s="403"/>
      <c r="AZ25" s="403"/>
      <c r="BA25" s="403"/>
      <c r="BB25" s="403"/>
      <c r="BC25" s="403"/>
      <c r="BD25" s="403"/>
      <c r="BE25" s="403"/>
      <c r="BF25" s="36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</row>
    <row r="26" spans="1:100" ht="15" customHeight="1" hidden="1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61"/>
      <c r="AG26" s="362"/>
      <c r="AH26" s="362"/>
      <c r="AI26" s="362"/>
      <c r="AJ26" s="362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F26" s="36"/>
      <c r="BG26" s="315"/>
      <c r="BH26" s="31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5"/>
      <c r="BW26" s="31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5"/>
      <c r="CL26" s="315"/>
      <c r="CM26" s="315"/>
      <c r="CN26" s="315"/>
      <c r="CO26" s="315"/>
      <c r="CP26" s="315"/>
      <c r="CQ26" s="315"/>
      <c r="CR26" s="315"/>
      <c r="CS26" s="315"/>
      <c r="CT26" s="315"/>
      <c r="CU26" s="315"/>
      <c r="CV26" s="315"/>
    </row>
    <row r="27" spans="1:100" ht="15" customHeight="1" hidden="1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61"/>
      <c r="AG27" s="362"/>
      <c r="AH27" s="362"/>
      <c r="AI27" s="362"/>
      <c r="AJ27" s="362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36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</row>
    <row r="28" spans="1:100" ht="15" customHeight="1" hidden="1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61"/>
      <c r="AG28" s="362"/>
      <c r="AH28" s="362"/>
      <c r="AI28" s="362"/>
      <c r="AJ28" s="362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36"/>
      <c r="BG28" s="315"/>
      <c r="BH28" s="315"/>
      <c r="BI28" s="315"/>
      <c r="BJ28" s="315"/>
      <c r="BK28" s="315"/>
      <c r="BL28" s="315"/>
      <c r="BM28" s="315"/>
      <c r="BN28" s="315"/>
      <c r="BO28" s="315"/>
      <c r="BP28" s="315"/>
      <c r="BQ28" s="315"/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5"/>
      <c r="CC28" s="315"/>
      <c r="CD28" s="315"/>
      <c r="CE28" s="315"/>
      <c r="CF28" s="315"/>
      <c r="CG28" s="315"/>
      <c r="CH28" s="315"/>
      <c r="CI28" s="315"/>
      <c r="CJ28" s="315"/>
      <c r="CK28" s="315"/>
      <c r="CL28" s="315"/>
      <c r="CM28" s="315"/>
      <c r="CN28" s="315"/>
      <c r="CO28" s="315"/>
      <c r="CP28" s="315"/>
      <c r="CQ28" s="315"/>
      <c r="CR28" s="315"/>
      <c r="CS28" s="315"/>
      <c r="CT28" s="315"/>
      <c r="CU28" s="315"/>
      <c r="CV28" s="315"/>
    </row>
    <row r="29" spans="1:100" ht="15" customHeight="1" hidden="1">
      <c r="A29" s="359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61"/>
      <c r="AG29" s="362"/>
      <c r="AH29" s="362"/>
      <c r="AI29" s="362"/>
      <c r="AJ29" s="362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403"/>
      <c r="BF29" s="36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</row>
    <row r="30" spans="1:100" ht="15" customHeight="1" hidden="1">
      <c r="A30" s="359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61"/>
      <c r="AG30" s="362"/>
      <c r="AH30" s="362"/>
      <c r="AI30" s="362"/>
      <c r="AJ30" s="362"/>
      <c r="AK30" s="403"/>
      <c r="AL30" s="403"/>
      <c r="AM30" s="403"/>
      <c r="AN30" s="403"/>
      <c r="AO30" s="403"/>
      <c r="AP30" s="403"/>
      <c r="AQ30" s="403"/>
      <c r="AR30" s="403"/>
      <c r="AS30" s="403"/>
      <c r="AT30" s="403"/>
      <c r="AU30" s="403"/>
      <c r="AV30" s="403"/>
      <c r="AW30" s="403"/>
      <c r="AX30" s="403"/>
      <c r="AY30" s="403"/>
      <c r="AZ30" s="403"/>
      <c r="BA30" s="403"/>
      <c r="BB30" s="403"/>
      <c r="BC30" s="403"/>
      <c r="BD30" s="403"/>
      <c r="BE30" s="403"/>
      <c r="BF30" s="36"/>
      <c r="BG30" s="315"/>
      <c r="BH30" s="31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5"/>
      <c r="BW30" s="31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5"/>
      <c r="CL30" s="315"/>
      <c r="CM30" s="315"/>
      <c r="CN30" s="315"/>
      <c r="CO30" s="315"/>
      <c r="CP30" s="315"/>
      <c r="CQ30" s="315"/>
      <c r="CR30" s="315"/>
      <c r="CS30" s="315"/>
      <c r="CT30" s="315"/>
      <c r="CU30" s="315"/>
      <c r="CV30" s="315"/>
    </row>
    <row r="31" spans="1:100" ht="15" customHeight="1" hidden="1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61"/>
      <c r="AG31" s="362"/>
      <c r="AH31" s="362"/>
      <c r="AI31" s="362"/>
      <c r="AJ31" s="362"/>
      <c r="AK31" s="403"/>
      <c r="AL31" s="403"/>
      <c r="AM31" s="403"/>
      <c r="AN31" s="403"/>
      <c r="AO31" s="403"/>
      <c r="AP31" s="403"/>
      <c r="AQ31" s="403"/>
      <c r="AR31" s="403"/>
      <c r="AS31" s="403"/>
      <c r="AT31" s="403"/>
      <c r="AU31" s="403"/>
      <c r="AV31" s="403"/>
      <c r="AW31" s="403"/>
      <c r="AX31" s="403"/>
      <c r="AY31" s="403"/>
      <c r="AZ31" s="403"/>
      <c r="BA31" s="403"/>
      <c r="BB31" s="403"/>
      <c r="BC31" s="403"/>
      <c r="BD31" s="403"/>
      <c r="BE31" s="403"/>
      <c r="BF31" s="36"/>
      <c r="BG31" s="315"/>
      <c r="BH31" s="315"/>
      <c r="BI31" s="315"/>
      <c r="BJ31" s="315"/>
      <c r="BK31" s="315"/>
      <c r="BL31" s="315"/>
      <c r="BM31" s="315"/>
      <c r="BN31" s="315"/>
      <c r="BO31" s="315"/>
      <c r="BP31" s="315"/>
      <c r="BQ31" s="315"/>
      <c r="BR31" s="315"/>
      <c r="BS31" s="315"/>
      <c r="BT31" s="315"/>
      <c r="BU31" s="315"/>
      <c r="BV31" s="315"/>
      <c r="BW31" s="315"/>
      <c r="BX31" s="315"/>
      <c r="BY31" s="315"/>
      <c r="BZ31" s="315"/>
      <c r="CA31" s="315"/>
      <c r="CB31" s="315"/>
      <c r="CC31" s="315"/>
      <c r="CD31" s="315"/>
      <c r="CE31" s="315"/>
      <c r="CF31" s="315"/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</row>
    <row r="32" spans="1:100" ht="15" customHeight="1" hidden="1">
      <c r="A32" s="359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61"/>
      <c r="AG32" s="362"/>
      <c r="AH32" s="362"/>
      <c r="AI32" s="362"/>
      <c r="AJ32" s="362"/>
      <c r="AK32" s="403"/>
      <c r="AL32" s="403"/>
      <c r="AM32" s="403"/>
      <c r="AN32" s="403"/>
      <c r="AO32" s="403"/>
      <c r="AP32" s="403"/>
      <c r="AQ32" s="403"/>
      <c r="AR32" s="403"/>
      <c r="AS32" s="403"/>
      <c r="AT32" s="403"/>
      <c r="AU32" s="403"/>
      <c r="AV32" s="403"/>
      <c r="AW32" s="403"/>
      <c r="AX32" s="403"/>
      <c r="AY32" s="403"/>
      <c r="AZ32" s="403"/>
      <c r="BA32" s="403"/>
      <c r="BB32" s="403"/>
      <c r="BC32" s="403"/>
      <c r="BD32" s="403"/>
      <c r="BE32" s="403"/>
      <c r="BF32" s="36"/>
      <c r="BG32" s="315"/>
      <c r="BH32" s="315"/>
      <c r="BI32" s="315"/>
      <c r="BJ32" s="315"/>
      <c r="BK32" s="315"/>
      <c r="BL32" s="315"/>
      <c r="BM32" s="315"/>
      <c r="BN32" s="315"/>
      <c r="BO32" s="315"/>
      <c r="BP32" s="315"/>
      <c r="BQ32" s="315"/>
      <c r="BR32" s="315"/>
      <c r="BS32" s="315"/>
      <c r="BT32" s="315"/>
      <c r="BU32" s="315"/>
      <c r="BV32" s="315"/>
      <c r="BW32" s="315"/>
      <c r="BX32" s="315"/>
      <c r="BY32" s="315"/>
      <c r="BZ32" s="315"/>
      <c r="CA32" s="315"/>
      <c r="CB32" s="315"/>
      <c r="CC32" s="315"/>
      <c r="CD32" s="315"/>
      <c r="CE32" s="315"/>
      <c r="CF32" s="315"/>
      <c r="CG32" s="315"/>
      <c r="CH32" s="315"/>
      <c r="CI32" s="315"/>
      <c r="CJ32" s="315"/>
      <c r="CK32" s="315"/>
      <c r="CL32" s="315"/>
      <c r="CM32" s="315"/>
      <c r="CN32" s="315"/>
      <c r="CO32" s="315"/>
      <c r="CP32" s="315"/>
      <c r="CQ32" s="315"/>
      <c r="CR32" s="315"/>
      <c r="CS32" s="315"/>
      <c r="CT32" s="315"/>
      <c r="CU32" s="315"/>
      <c r="CV32" s="315"/>
    </row>
    <row r="33" spans="1:100" ht="15" customHeight="1" hidden="1">
      <c r="A33" s="359"/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61"/>
      <c r="AG33" s="362"/>
      <c r="AH33" s="362"/>
      <c r="AI33" s="362"/>
      <c r="AJ33" s="362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36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5"/>
      <c r="CM33" s="315"/>
      <c r="CN33" s="315"/>
      <c r="CO33" s="315"/>
      <c r="CP33" s="315"/>
      <c r="CQ33" s="315"/>
      <c r="CR33" s="315"/>
      <c r="CS33" s="315"/>
      <c r="CT33" s="315"/>
      <c r="CU33" s="315"/>
      <c r="CV33" s="315"/>
    </row>
    <row r="34" spans="1:100" ht="15" customHeight="1" hidden="1">
      <c r="A34" s="359"/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61"/>
      <c r="AG34" s="362"/>
      <c r="AH34" s="362"/>
      <c r="AI34" s="362"/>
      <c r="AJ34" s="362"/>
      <c r="AK34" s="403"/>
      <c r="AL34" s="403"/>
      <c r="AM34" s="403"/>
      <c r="AN34" s="403"/>
      <c r="AO34" s="403"/>
      <c r="AP34" s="403"/>
      <c r="AQ34" s="403"/>
      <c r="AR34" s="403"/>
      <c r="AS34" s="403"/>
      <c r="AT34" s="403"/>
      <c r="AU34" s="403"/>
      <c r="AV34" s="403"/>
      <c r="AW34" s="403"/>
      <c r="AX34" s="403"/>
      <c r="AY34" s="403"/>
      <c r="AZ34" s="403"/>
      <c r="BA34" s="403"/>
      <c r="BB34" s="403"/>
      <c r="BC34" s="403"/>
      <c r="BD34" s="403"/>
      <c r="BE34" s="403"/>
      <c r="BF34" s="36"/>
      <c r="BG34" s="315"/>
      <c r="BH34" s="31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5"/>
      <c r="CL34" s="315"/>
      <c r="CM34" s="315"/>
      <c r="CN34" s="315"/>
      <c r="CO34" s="315"/>
      <c r="CP34" s="315"/>
      <c r="CQ34" s="315"/>
      <c r="CR34" s="315"/>
      <c r="CS34" s="315"/>
      <c r="CT34" s="315"/>
      <c r="CU34" s="315"/>
      <c r="CV34" s="315"/>
    </row>
    <row r="35" spans="1:100" ht="15" customHeight="1" hidden="1">
      <c r="A35" s="359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61"/>
      <c r="AG35" s="362"/>
      <c r="AH35" s="362"/>
      <c r="AI35" s="362"/>
      <c r="AJ35" s="362"/>
      <c r="AK35" s="403"/>
      <c r="AL35" s="403"/>
      <c r="AM35" s="403"/>
      <c r="AN35" s="403"/>
      <c r="AO35" s="403"/>
      <c r="AP35" s="403"/>
      <c r="AQ35" s="403"/>
      <c r="AR35" s="403"/>
      <c r="AS35" s="403"/>
      <c r="AT35" s="403"/>
      <c r="AU35" s="403"/>
      <c r="AV35" s="403"/>
      <c r="AW35" s="403"/>
      <c r="AX35" s="403"/>
      <c r="AY35" s="403"/>
      <c r="AZ35" s="403"/>
      <c r="BA35" s="403"/>
      <c r="BB35" s="403"/>
      <c r="BC35" s="403"/>
      <c r="BD35" s="403"/>
      <c r="BE35" s="403"/>
      <c r="BF35" s="36"/>
      <c r="BG35" s="315"/>
      <c r="BH35" s="31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5"/>
      <c r="CL35" s="315"/>
      <c r="CM35" s="315"/>
      <c r="CN35" s="315"/>
      <c r="CO35" s="315"/>
      <c r="CP35" s="315"/>
      <c r="CQ35" s="315"/>
      <c r="CR35" s="315"/>
      <c r="CS35" s="315"/>
      <c r="CT35" s="315"/>
      <c r="CU35" s="315"/>
      <c r="CV35" s="315"/>
    </row>
    <row r="36" spans="1:100" ht="15" customHeight="1" hidden="1">
      <c r="A36" s="359"/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61"/>
      <c r="AG36" s="362"/>
      <c r="AH36" s="362"/>
      <c r="AI36" s="362"/>
      <c r="AJ36" s="362"/>
      <c r="AK36" s="403"/>
      <c r="AL36" s="403"/>
      <c r="AM36" s="403"/>
      <c r="AN36" s="403"/>
      <c r="AO36" s="403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3"/>
      <c r="BC36" s="403"/>
      <c r="BD36" s="403"/>
      <c r="BE36" s="403"/>
      <c r="BF36" s="36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</row>
    <row r="37" spans="1:100" ht="15" customHeight="1" hidden="1">
      <c r="A37" s="359"/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61"/>
      <c r="AG37" s="362"/>
      <c r="AH37" s="362"/>
      <c r="AI37" s="362"/>
      <c r="AJ37" s="362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403"/>
      <c r="BA37" s="403"/>
      <c r="BB37" s="403"/>
      <c r="BC37" s="403"/>
      <c r="BD37" s="403"/>
      <c r="BE37" s="403"/>
      <c r="BF37" s="36"/>
      <c r="BG37" s="315"/>
      <c r="BH37" s="31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5"/>
      <c r="BW37" s="31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5"/>
      <c r="CL37" s="315"/>
      <c r="CM37" s="315"/>
      <c r="CN37" s="315"/>
      <c r="CO37" s="315"/>
      <c r="CP37" s="315"/>
      <c r="CQ37" s="315"/>
      <c r="CR37" s="315"/>
      <c r="CS37" s="315"/>
      <c r="CT37" s="315"/>
      <c r="CU37" s="315"/>
      <c r="CV37" s="315"/>
    </row>
    <row r="38" spans="1:100" ht="15" customHeight="1" hidden="1">
      <c r="A38" s="359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61"/>
      <c r="AG38" s="362"/>
      <c r="AH38" s="362"/>
      <c r="AI38" s="362"/>
      <c r="AJ38" s="362"/>
      <c r="AK38" s="403"/>
      <c r="AL38" s="403"/>
      <c r="AM38" s="403"/>
      <c r="AN38" s="403"/>
      <c r="AO38" s="403"/>
      <c r="AP38" s="403"/>
      <c r="AQ38" s="403"/>
      <c r="AR38" s="403"/>
      <c r="AS38" s="403"/>
      <c r="AT38" s="403"/>
      <c r="AU38" s="403"/>
      <c r="AV38" s="403"/>
      <c r="AW38" s="403"/>
      <c r="AX38" s="403"/>
      <c r="AY38" s="403"/>
      <c r="AZ38" s="403"/>
      <c r="BA38" s="403"/>
      <c r="BB38" s="403"/>
      <c r="BC38" s="403"/>
      <c r="BD38" s="403"/>
      <c r="BE38" s="403"/>
      <c r="BF38" s="36"/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5"/>
      <c r="BW38" s="31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5"/>
      <c r="CL38" s="315"/>
      <c r="CM38" s="315"/>
      <c r="CN38" s="315"/>
      <c r="CO38" s="315"/>
      <c r="CP38" s="315"/>
      <c r="CQ38" s="315"/>
      <c r="CR38" s="315"/>
      <c r="CS38" s="315"/>
      <c r="CT38" s="315"/>
      <c r="CU38" s="315"/>
      <c r="CV38" s="315"/>
    </row>
    <row r="39" spans="1:100" ht="15" customHeight="1" hidden="1">
      <c r="A39" s="359"/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61"/>
      <c r="AG39" s="362"/>
      <c r="AH39" s="362"/>
      <c r="AI39" s="362"/>
      <c r="AJ39" s="362"/>
      <c r="AK39" s="403"/>
      <c r="AL39" s="403"/>
      <c r="AM39" s="403"/>
      <c r="AN39" s="403"/>
      <c r="AO39" s="403"/>
      <c r="AP39" s="403"/>
      <c r="AQ39" s="403"/>
      <c r="AR39" s="403"/>
      <c r="AS39" s="403"/>
      <c r="AT39" s="403"/>
      <c r="AU39" s="403"/>
      <c r="AV39" s="403"/>
      <c r="AW39" s="403"/>
      <c r="AX39" s="403"/>
      <c r="AY39" s="403"/>
      <c r="AZ39" s="403"/>
      <c r="BA39" s="403"/>
      <c r="BB39" s="403"/>
      <c r="BC39" s="403"/>
      <c r="BD39" s="403"/>
      <c r="BE39" s="403"/>
      <c r="BF39" s="36"/>
      <c r="BG39" s="315"/>
      <c r="BH39" s="315"/>
      <c r="BI39" s="315"/>
      <c r="BJ39" s="315"/>
      <c r="BK39" s="315"/>
      <c r="BL39" s="315"/>
      <c r="BM39" s="315"/>
      <c r="BN39" s="315"/>
      <c r="BO39" s="315"/>
      <c r="BP39" s="315"/>
      <c r="BQ39" s="315"/>
      <c r="BR39" s="315"/>
      <c r="BS39" s="315"/>
      <c r="BT39" s="315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5"/>
      <c r="CP39" s="315"/>
      <c r="CQ39" s="315"/>
      <c r="CR39" s="315"/>
      <c r="CS39" s="315"/>
      <c r="CT39" s="315"/>
      <c r="CU39" s="315"/>
      <c r="CV39" s="315"/>
    </row>
    <row r="40" spans="1:100" ht="15" customHeight="1" hidden="1">
      <c r="A40" s="359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61"/>
      <c r="AG40" s="362"/>
      <c r="AH40" s="362"/>
      <c r="AI40" s="362"/>
      <c r="AJ40" s="362"/>
      <c r="AK40" s="403"/>
      <c r="AL40" s="403"/>
      <c r="AM40" s="403"/>
      <c r="AN40" s="403"/>
      <c r="AO40" s="403"/>
      <c r="AP40" s="403"/>
      <c r="AQ40" s="403"/>
      <c r="AR40" s="403"/>
      <c r="AS40" s="403"/>
      <c r="AT40" s="403"/>
      <c r="AU40" s="403"/>
      <c r="AV40" s="403"/>
      <c r="AW40" s="403"/>
      <c r="AX40" s="403"/>
      <c r="AY40" s="403"/>
      <c r="AZ40" s="403"/>
      <c r="BA40" s="403"/>
      <c r="BB40" s="403"/>
      <c r="BC40" s="403"/>
      <c r="BD40" s="403"/>
      <c r="BE40" s="403"/>
      <c r="BF40" s="36"/>
      <c r="BG40" s="315"/>
      <c r="BH40" s="315"/>
      <c r="BI40" s="315"/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5"/>
      <c r="CP40" s="315"/>
      <c r="CQ40" s="315"/>
      <c r="CR40" s="315"/>
      <c r="CS40" s="315"/>
      <c r="CT40" s="315"/>
      <c r="CU40" s="315"/>
      <c r="CV40" s="315"/>
    </row>
    <row r="41" spans="1:100" ht="15" customHeight="1" hidden="1">
      <c r="A41" s="359"/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61"/>
      <c r="AG41" s="362"/>
      <c r="AH41" s="362"/>
      <c r="AI41" s="362"/>
      <c r="AJ41" s="362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3"/>
      <c r="BF41" s="36"/>
      <c r="BG41" s="315"/>
      <c r="BH41" s="31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5"/>
      <c r="CP41" s="315"/>
      <c r="CQ41" s="315"/>
      <c r="CR41" s="315"/>
      <c r="CS41" s="315"/>
      <c r="CT41" s="315"/>
      <c r="CU41" s="315"/>
      <c r="CV41" s="315"/>
    </row>
    <row r="42" spans="1:100" ht="15" customHeight="1" hidden="1">
      <c r="A42" s="359"/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61"/>
      <c r="AG42" s="362"/>
      <c r="AH42" s="362"/>
      <c r="AI42" s="362"/>
      <c r="AJ42" s="362"/>
      <c r="AK42" s="403"/>
      <c r="AL42" s="403"/>
      <c r="AM42" s="403"/>
      <c r="AN42" s="403"/>
      <c r="AO42" s="403"/>
      <c r="AP42" s="403"/>
      <c r="AQ42" s="403"/>
      <c r="AR42" s="403"/>
      <c r="AS42" s="403"/>
      <c r="AT42" s="403"/>
      <c r="AU42" s="403"/>
      <c r="AV42" s="403"/>
      <c r="AW42" s="403"/>
      <c r="AX42" s="403"/>
      <c r="AY42" s="403"/>
      <c r="AZ42" s="403"/>
      <c r="BA42" s="403"/>
      <c r="BB42" s="403"/>
      <c r="BC42" s="403"/>
      <c r="BD42" s="403"/>
      <c r="BE42" s="403"/>
      <c r="BF42" s="36"/>
      <c r="BG42" s="315"/>
      <c r="BH42" s="31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5"/>
      <c r="CP42" s="315"/>
      <c r="CQ42" s="315"/>
      <c r="CR42" s="315"/>
      <c r="CS42" s="315"/>
      <c r="CT42" s="315"/>
      <c r="CU42" s="315"/>
      <c r="CV42" s="315"/>
    </row>
    <row r="43" spans="1:100" ht="15" customHeight="1" hidden="1">
      <c r="A43" s="359"/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61"/>
      <c r="AG43" s="362"/>
      <c r="AH43" s="362"/>
      <c r="AI43" s="362"/>
      <c r="AJ43" s="362"/>
      <c r="AK43" s="403"/>
      <c r="AL43" s="403"/>
      <c r="AM43" s="403"/>
      <c r="AN43" s="403"/>
      <c r="AO43" s="403"/>
      <c r="AP43" s="403"/>
      <c r="AQ43" s="403"/>
      <c r="AR43" s="403"/>
      <c r="AS43" s="403"/>
      <c r="AT43" s="403"/>
      <c r="AU43" s="403"/>
      <c r="AV43" s="403"/>
      <c r="AW43" s="403"/>
      <c r="AX43" s="403"/>
      <c r="AY43" s="403"/>
      <c r="AZ43" s="403"/>
      <c r="BA43" s="403"/>
      <c r="BB43" s="403"/>
      <c r="BC43" s="403"/>
      <c r="BD43" s="403"/>
      <c r="BE43" s="403"/>
      <c r="BF43" s="36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</row>
    <row r="44" spans="1:100" ht="15" customHeight="1" hidden="1" thickBot="1">
      <c r="A44" s="359"/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60"/>
      <c r="AF44" s="405"/>
      <c r="AG44" s="406"/>
      <c r="AH44" s="406"/>
      <c r="AI44" s="406"/>
      <c r="AJ44" s="406"/>
      <c r="AK44" s="404"/>
      <c r="AL44" s="404"/>
      <c r="AM44" s="404"/>
      <c r="AN44" s="404"/>
      <c r="AO44" s="404"/>
      <c r="AP44" s="404"/>
      <c r="AQ44" s="404"/>
      <c r="AR44" s="404"/>
      <c r="AS44" s="404"/>
      <c r="AT44" s="404"/>
      <c r="AU44" s="404"/>
      <c r="AV44" s="404"/>
      <c r="AW44" s="404"/>
      <c r="AX44" s="404"/>
      <c r="AY44" s="404"/>
      <c r="AZ44" s="404"/>
      <c r="BA44" s="404"/>
      <c r="BB44" s="404"/>
      <c r="BC44" s="404"/>
      <c r="BD44" s="404"/>
      <c r="BE44" s="404"/>
      <c r="BF44" s="37"/>
      <c r="BG44" s="396"/>
      <c r="BH44" s="396"/>
      <c r="BI44" s="396"/>
      <c r="BJ44" s="396"/>
      <c r="BK44" s="396"/>
      <c r="BL44" s="396"/>
      <c r="BM44" s="396"/>
      <c r="BN44" s="396"/>
      <c r="BO44" s="396"/>
      <c r="BP44" s="396"/>
      <c r="BQ44" s="396"/>
      <c r="BR44" s="396"/>
      <c r="BS44" s="396"/>
      <c r="BT44" s="396"/>
      <c r="BU44" s="396"/>
      <c r="BV44" s="396"/>
      <c r="BW44" s="396"/>
      <c r="BX44" s="396"/>
      <c r="BY44" s="396"/>
      <c r="BZ44" s="396"/>
      <c r="CA44" s="396"/>
      <c r="CB44" s="396"/>
      <c r="CC44" s="396"/>
      <c r="CD44" s="396"/>
      <c r="CE44" s="396"/>
      <c r="CF44" s="396"/>
      <c r="CG44" s="396"/>
      <c r="CH44" s="396"/>
      <c r="CI44" s="396"/>
      <c r="CJ44" s="396"/>
      <c r="CK44" s="396"/>
      <c r="CL44" s="396"/>
      <c r="CM44" s="396"/>
      <c r="CN44" s="396"/>
      <c r="CO44" s="396"/>
      <c r="CP44" s="396"/>
      <c r="CQ44" s="396"/>
      <c r="CR44" s="396"/>
      <c r="CS44" s="396"/>
      <c r="CT44" s="396"/>
      <c r="CU44" s="396"/>
      <c r="CV44" s="396"/>
    </row>
    <row r="45" spans="1:114" s="39" customFormat="1" ht="57" customHeight="1" hidden="1">
      <c r="A45" s="421" t="s">
        <v>54</v>
      </c>
      <c r="B45" s="421"/>
      <c r="C45" s="421"/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1"/>
      <c r="AD45" s="421"/>
      <c r="AE45" s="422"/>
      <c r="AF45" s="420" t="s">
        <v>55</v>
      </c>
      <c r="AG45" s="421"/>
      <c r="AH45" s="421"/>
      <c r="AI45" s="421"/>
      <c r="AJ45" s="421"/>
      <c r="AK45" s="421"/>
      <c r="AL45" s="421"/>
      <c r="AM45" s="421"/>
      <c r="AN45" s="421"/>
      <c r="AO45" s="421"/>
      <c r="AP45" s="421"/>
      <c r="AQ45" s="421"/>
      <c r="AR45" s="421"/>
      <c r="AS45" s="421"/>
      <c r="AT45" s="421"/>
      <c r="AU45" s="421"/>
      <c r="AV45" s="421"/>
      <c r="AW45" s="421"/>
      <c r="AX45" s="421"/>
      <c r="AY45" s="421"/>
      <c r="AZ45" s="421"/>
      <c r="BA45" s="421"/>
      <c r="BB45" s="421"/>
      <c r="BC45" s="421"/>
      <c r="BD45" s="421"/>
      <c r="BE45" s="422"/>
      <c r="BF45" s="38"/>
      <c r="BG45" s="439" t="s">
        <v>56</v>
      </c>
      <c r="BH45" s="440"/>
      <c r="BI45" s="440"/>
      <c r="BJ45" s="440"/>
      <c r="BK45" s="440"/>
      <c r="BL45" s="440"/>
      <c r="BM45" s="440"/>
      <c r="BN45" s="440"/>
      <c r="BO45" s="440"/>
      <c r="BP45" s="440"/>
      <c r="BQ45" s="440"/>
      <c r="BR45" s="440"/>
      <c r="BS45" s="440"/>
      <c r="BT45" s="440"/>
      <c r="BU45" s="440"/>
      <c r="BV45" s="440"/>
      <c r="BW45" s="440"/>
      <c r="BX45" s="440"/>
      <c r="BY45" s="440"/>
      <c r="BZ45" s="440"/>
      <c r="CA45" s="440"/>
      <c r="CB45" s="440"/>
      <c r="CC45" s="441"/>
      <c r="CD45" s="420" t="s">
        <v>60</v>
      </c>
      <c r="CE45" s="421"/>
      <c r="CF45" s="421"/>
      <c r="CG45" s="421"/>
      <c r="CH45" s="421"/>
      <c r="CI45" s="421"/>
      <c r="CJ45" s="421"/>
      <c r="CK45" s="421"/>
      <c r="CL45" s="421"/>
      <c r="CM45" s="421"/>
      <c r="CN45" s="421"/>
      <c r="CO45" s="421"/>
      <c r="CP45" s="421"/>
      <c r="CQ45" s="421"/>
      <c r="CR45" s="421"/>
      <c r="CS45" s="421"/>
      <c r="CT45" s="421"/>
      <c r="CU45" s="421"/>
      <c r="CV45" s="422"/>
      <c r="CW45" s="421"/>
      <c r="CX45" s="421"/>
      <c r="CY45" s="421"/>
      <c r="CZ45" s="421"/>
      <c r="DA45" s="421"/>
      <c r="DB45" s="421"/>
      <c r="DC45" s="421"/>
      <c r="DD45" s="421"/>
      <c r="DE45" s="421"/>
      <c r="DF45" s="421"/>
      <c r="DG45" s="421"/>
      <c r="DH45" s="421"/>
      <c r="DI45" s="421"/>
      <c r="DJ45" s="421"/>
    </row>
    <row r="46" spans="1:114" s="39" customFormat="1" ht="12.75" customHeight="1" hidden="1" thickBot="1">
      <c r="A46" s="442">
        <v>1</v>
      </c>
      <c r="B46" s="442"/>
      <c r="C46" s="442"/>
      <c r="D46" s="442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42"/>
      <c r="T46" s="442"/>
      <c r="U46" s="442"/>
      <c r="V46" s="442"/>
      <c r="W46" s="442"/>
      <c r="X46" s="442"/>
      <c r="Y46" s="442"/>
      <c r="Z46" s="442"/>
      <c r="AA46" s="442"/>
      <c r="AB46" s="442"/>
      <c r="AC46" s="442"/>
      <c r="AD46" s="442"/>
      <c r="AE46" s="443"/>
      <c r="AF46" s="460">
        <v>2</v>
      </c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63"/>
      <c r="BF46" s="40"/>
      <c r="BG46" s="464">
        <v>4</v>
      </c>
      <c r="BH46" s="465"/>
      <c r="BI46" s="465"/>
      <c r="BJ46" s="465"/>
      <c r="BK46" s="465"/>
      <c r="BL46" s="465"/>
      <c r="BM46" s="465"/>
      <c r="BN46" s="465"/>
      <c r="BO46" s="465"/>
      <c r="BP46" s="465"/>
      <c r="BQ46" s="465"/>
      <c r="BR46" s="465"/>
      <c r="BS46" s="465"/>
      <c r="BT46" s="465"/>
      <c r="BU46" s="465"/>
      <c r="BV46" s="465"/>
      <c r="BW46" s="465"/>
      <c r="BX46" s="465"/>
      <c r="BY46" s="465"/>
      <c r="BZ46" s="465"/>
      <c r="CA46" s="465"/>
      <c r="CB46" s="465"/>
      <c r="CC46" s="466"/>
      <c r="CD46" s="455">
        <v>5</v>
      </c>
      <c r="CE46" s="456"/>
      <c r="CF46" s="456"/>
      <c r="CG46" s="456"/>
      <c r="CH46" s="456"/>
      <c r="CI46" s="456"/>
      <c r="CJ46" s="456"/>
      <c r="CK46" s="456"/>
      <c r="CL46" s="456"/>
      <c r="CM46" s="456"/>
      <c r="CN46" s="456"/>
      <c r="CO46" s="456"/>
      <c r="CP46" s="456"/>
      <c r="CQ46" s="456"/>
      <c r="CR46" s="456"/>
      <c r="CS46" s="456"/>
      <c r="CT46" s="456"/>
      <c r="CU46" s="456"/>
      <c r="CV46" s="457"/>
      <c r="CW46" s="444"/>
      <c r="CX46" s="444"/>
      <c r="CY46" s="444"/>
      <c r="CZ46" s="444"/>
      <c r="DA46" s="444"/>
      <c r="DB46" s="444"/>
      <c r="DC46" s="444"/>
      <c r="DD46" s="444"/>
      <c r="DE46" s="444"/>
      <c r="DF46" s="444"/>
      <c r="DG46" s="444"/>
      <c r="DH46" s="444"/>
      <c r="DI46" s="444"/>
      <c r="DJ46" s="444"/>
    </row>
    <row r="47" spans="1:114" s="42" customFormat="1" ht="15" customHeight="1" hidden="1" thickBot="1">
      <c r="A47" s="438" t="s">
        <v>58</v>
      </c>
      <c r="B47" s="438"/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8"/>
      <c r="W47" s="438"/>
      <c r="X47" s="438"/>
      <c r="Y47" s="438"/>
      <c r="Z47" s="438"/>
      <c r="AA47" s="438"/>
      <c r="AB47" s="438"/>
      <c r="AC47" s="438"/>
      <c r="AD47" s="438"/>
      <c r="AE47" s="438"/>
      <c r="AF47" s="431" t="s">
        <v>628</v>
      </c>
      <c r="AG47" s="432"/>
      <c r="AH47" s="432"/>
      <c r="AI47" s="432"/>
      <c r="AJ47" s="432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"/>
      <c r="BG47" s="449">
        <f>BG49+BG74</f>
        <v>67540400</v>
      </c>
      <c r="BH47" s="449"/>
      <c r="BI47" s="449"/>
      <c r="BJ47" s="449"/>
      <c r="BK47" s="449"/>
      <c r="BL47" s="449"/>
      <c r="BM47" s="449"/>
      <c r="BN47" s="449"/>
      <c r="BO47" s="449"/>
      <c r="BP47" s="449"/>
      <c r="BQ47" s="449"/>
      <c r="BR47" s="449"/>
      <c r="BS47" s="449"/>
      <c r="BT47" s="449"/>
      <c r="BU47" s="449"/>
      <c r="BV47" s="449"/>
      <c r="BW47" s="449"/>
      <c r="BX47" s="449"/>
      <c r="BY47" s="449"/>
      <c r="BZ47" s="449"/>
      <c r="CA47" s="449"/>
      <c r="CB47" s="449"/>
      <c r="CC47" s="449"/>
      <c r="CD47" s="449">
        <f>CD49+CD74</f>
        <v>76943069</v>
      </c>
      <c r="CE47" s="449"/>
      <c r="CF47" s="449"/>
      <c r="CG47" s="449"/>
      <c r="CH47" s="449"/>
      <c r="CI47" s="449"/>
      <c r="CJ47" s="449"/>
      <c r="CK47" s="449"/>
      <c r="CL47" s="449"/>
      <c r="CM47" s="449"/>
      <c r="CN47" s="449"/>
      <c r="CO47" s="449"/>
      <c r="CP47" s="449"/>
      <c r="CQ47" s="449"/>
      <c r="CR47" s="449"/>
      <c r="CS47" s="449"/>
      <c r="CT47" s="449"/>
      <c r="CU47" s="449"/>
      <c r="CV47" s="449"/>
      <c r="CW47" s="450"/>
      <c r="CX47" s="450"/>
      <c r="CY47" s="450"/>
      <c r="CZ47" s="450"/>
      <c r="DA47" s="450"/>
      <c r="DB47" s="450"/>
      <c r="DC47" s="450"/>
      <c r="DD47" s="450"/>
      <c r="DE47" s="450"/>
      <c r="DF47" s="450"/>
      <c r="DG47" s="450"/>
      <c r="DH47" s="450"/>
      <c r="DI47" s="450"/>
      <c r="DJ47" s="451"/>
    </row>
    <row r="48" spans="1:114" s="39" customFormat="1" ht="15" customHeight="1" hidden="1" thickBot="1">
      <c r="A48" s="437" t="s">
        <v>516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45" t="s">
        <v>59</v>
      </c>
      <c r="AG48" s="446"/>
      <c r="AH48" s="446"/>
      <c r="AI48" s="446"/>
      <c r="AJ48" s="446"/>
      <c r="AK48" s="447"/>
      <c r="AL48" s="447"/>
      <c r="AM48" s="447"/>
      <c r="AN48" s="447"/>
      <c r="AO48" s="447"/>
      <c r="AP48" s="447"/>
      <c r="AQ48" s="447"/>
      <c r="AR48" s="447"/>
      <c r="AS48" s="447"/>
      <c r="AT48" s="447"/>
      <c r="AU48" s="447"/>
      <c r="AV48" s="447"/>
      <c r="AW48" s="447"/>
      <c r="AX48" s="447"/>
      <c r="AY48" s="447"/>
      <c r="AZ48" s="447"/>
      <c r="BA48" s="447"/>
      <c r="BB48" s="447"/>
      <c r="BC48" s="447"/>
      <c r="BD48" s="447"/>
      <c r="BE48" s="447"/>
      <c r="BF48" s="43"/>
      <c r="BG48" s="448"/>
      <c r="BH48" s="448"/>
      <c r="BI48" s="448"/>
      <c r="BJ48" s="448"/>
      <c r="BK48" s="448"/>
      <c r="BL48" s="448"/>
      <c r="BM48" s="448"/>
      <c r="BN48" s="448"/>
      <c r="BO48" s="448"/>
      <c r="BP48" s="448"/>
      <c r="BQ48" s="448"/>
      <c r="BR48" s="448"/>
      <c r="BS48" s="448"/>
      <c r="BT48" s="448"/>
      <c r="BU48" s="448"/>
      <c r="BV48" s="448"/>
      <c r="BW48" s="448"/>
      <c r="BX48" s="448"/>
      <c r="BY48" s="448"/>
      <c r="BZ48" s="448"/>
      <c r="CA48" s="448"/>
      <c r="CB48" s="448"/>
      <c r="CC48" s="448"/>
      <c r="CD48" s="452"/>
      <c r="CE48" s="453"/>
      <c r="CF48" s="453"/>
      <c r="CG48" s="453"/>
      <c r="CH48" s="453"/>
      <c r="CI48" s="453"/>
      <c r="CJ48" s="453"/>
      <c r="CK48" s="453"/>
      <c r="CL48" s="453"/>
      <c r="CM48" s="453"/>
      <c r="CN48" s="453"/>
      <c r="CO48" s="453"/>
      <c r="CP48" s="453"/>
      <c r="CQ48" s="453"/>
      <c r="CR48" s="453"/>
      <c r="CS48" s="453"/>
      <c r="CT48" s="453"/>
      <c r="CU48" s="453"/>
      <c r="CV48" s="454"/>
      <c r="CW48" s="458"/>
      <c r="CX48" s="458"/>
      <c r="CY48" s="458"/>
      <c r="CZ48" s="458"/>
      <c r="DA48" s="458"/>
      <c r="DB48" s="458"/>
      <c r="DC48" s="458"/>
      <c r="DD48" s="458"/>
      <c r="DE48" s="458"/>
      <c r="DF48" s="458"/>
      <c r="DG48" s="458"/>
      <c r="DH48" s="458"/>
      <c r="DI48" s="458"/>
      <c r="DJ48" s="459"/>
    </row>
    <row r="49" spans="1:114" s="42" customFormat="1" ht="15" customHeight="1" hidden="1" thickBot="1">
      <c r="A49" s="428" t="s">
        <v>645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8"/>
      <c r="Q49" s="428"/>
      <c r="R49" s="428"/>
      <c r="S49" s="428"/>
      <c r="T49" s="428"/>
      <c r="U49" s="428"/>
      <c r="V49" s="428"/>
      <c r="W49" s="428"/>
      <c r="X49" s="428"/>
      <c r="Y49" s="428"/>
      <c r="Z49" s="428"/>
      <c r="AA49" s="428"/>
      <c r="AB49" s="428"/>
      <c r="AC49" s="428"/>
      <c r="AD49" s="428"/>
      <c r="AE49" s="428"/>
      <c r="AF49" s="429"/>
      <c r="AG49" s="430"/>
      <c r="AH49" s="430"/>
      <c r="AI49" s="430"/>
      <c r="AJ49" s="430"/>
      <c r="AK49" s="461"/>
      <c r="AL49" s="461"/>
      <c r="AM49" s="461"/>
      <c r="AN49" s="461"/>
      <c r="AO49" s="461"/>
      <c r="AP49" s="461"/>
      <c r="AQ49" s="461"/>
      <c r="AR49" s="461"/>
      <c r="AS49" s="461"/>
      <c r="AT49" s="461"/>
      <c r="AU49" s="461"/>
      <c r="AV49" s="461"/>
      <c r="AW49" s="461"/>
      <c r="AX49" s="461"/>
      <c r="AY49" s="461"/>
      <c r="AZ49" s="461"/>
      <c r="BA49" s="461"/>
      <c r="BB49" s="461"/>
      <c r="BC49" s="461"/>
      <c r="BD49" s="461"/>
      <c r="BE49" s="461"/>
      <c r="BF49" s="44"/>
      <c r="BG49" s="462">
        <f>BG50+BG71</f>
        <v>9781000</v>
      </c>
      <c r="BH49" s="462"/>
      <c r="BI49" s="462"/>
      <c r="BJ49" s="462"/>
      <c r="BK49" s="462"/>
      <c r="BL49" s="462"/>
      <c r="BM49" s="462"/>
      <c r="BN49" s="462"/>
      <c r="BO49" s="462"/>
      <c r="BP49" s="462"/>
      <c r="BQ49" s="462"/>
      <c r="BR49" s="462"/>
      <c r="BS49" s="462"/>
      <c r="BT49" s="462"/>
      <c r="BU49" s="462"/>
      <c r="BV49" s="462"/>
      <c r="BW49" s="462"/>
      <c r="BX49" s="462"/>
      <c r="BY49" s="462"/>
      <c r="BZ49" s="462"/>
      <c r="CA49" s="462"/>
      <c r="CB49" s="462"/>
      <c r="CC49" s="462"/>
      <c r="CD49" s="462">
        <f>CD50+CD71</f>
        <v>16714041</v>
      </c>
      <c r="CE49" s="462"/>
      <c r="CF49" s="462"/>
      <c r="CG49" s="462"/>
      <c r="CH49" s="462"/>
      <c r="CI49" s="462"/>
      <c r="CJ49" s="462"/>
      <c r="CK49" s="462"/>
      <c r="CL49" s="462"/>
      <c r="CM49" s="462"/>
      <c r="CN49" s="462"/>
      <c r="CO49" s="462"/>
      <c r="CP49" s="462"/>
      <c r="CQ49" s="462"/>
      <c r="CR49" s="462"/>
      <c r="CS49" s="462"/>
      <c r="CT49" s="462"/>
      <c r="CU49" s="462"/>
      <c r="CV49" s="462"/>
      <c r="CW49" s="458"/>
      <c r="CX49" s="458"/>
      <c r="CY49" s="458"/>
      <c r="CZ49" s="458"/>
      <c r="DA49" s="458"/>
      <c r="DB49" s="458"/>
      <c r="DC49" s="458"/>
      <c r="DD49" s="458"/>
      <c r="DE49" s="458"/>
      <c r="DF49" s="458"/>
      <c r="DG49" s="458"/>
      <c r="DH49" s="458"/>
      <c r="DI49" s="458"/>
      <c r="DJ49" s="459"/>
    </row>
    <row r="50" spans="1:114" s="42" customFormat="1" ht="15" customHeight="1" hidden="1" thickBot="1">
      <c r="A50" s="428" t="s">
        <v>587</v>
      </c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  <c r="S50" s="428"/>
      <c r="T50" s="428"/>
      <c r="U50" s="428"/>
      <c r="V50" s="428"/>
      <c r="W50" s="428"/>
      <c r="X50" s="428"/>
      <c r="Y50" s="428"/>
      <c r="Z50" s="428"/>
      <c r="AA50" s="428"/>
      <c r="AB50" s="428"/>
      <c r="AC50" s="428"/>
      <c r="AD50" s="428"/>
      <c r="AE50" s="428"/>
      <c r="AF50" s="429"/>
      <c r="AG50" s="430"/>
      <c r="AH50" s="430"/>
      <c r="AI50" s="430"/>
      <c r="AJ50" s="430"/>
      <c r="AK50" s="461"/>
      <c r="AL50" s="461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1"/>
      <c r="AX50" s="461"/>
      <c r="AY50" s="461"/>
      <c r="AZ50" s="461"/>
      <c r="BA50" s="461"/>
      <c r="BB50" s="461"/>
      <c r="BC50" s="461"/>
      <c r="BD50" s="461"/>
      <c r="BE50" s="461"/>
      <c r="BF50" s="44"/>
      <c r="BG50" s="462">
        <f>BG51+BG56+BG61+BG64</f>
        <v>9781000</v>
      </c>
      <c r="BH50" s="462"/>
      <c r="BI50" s="462"/>
      <c r="BJ50" s="462"/>
      <c r="BK50" s="462"/>
      <c r="BL50" s="462"/>
      <c r="BM50" s="462"/>
      <c r="BN50" s="462"/>
      <c r="BO50" s="462"/>
      <c r="BP50" s="462"/>
      <c r="BQ50" s="462"/>
      <c r="BR50" s="462"/>
      <c r="BS50" s="462"/>
      <c r="BT50" s="462"/>
      <c r="BU50" s="462"/>
      <c r="BV50" s="462"/>
      <c r="BW50" s="462"/>
      <c r="BX50" s="462"/>
      <c r="BY50" s="462"/>
      <c r="BZ50" s="462"/>
      <c r="CA50" s="462"/>
      <c r="CB50" s="462"/>
      <c r="CC50" s="462"/>
      <c r="CD50" s="462">
        <f>CD51+CD56+CD60+CD61+CD64+CD70</f>
        <v>16714041</v>
      </c>
      <c r="CE50" s="462"/>
      <c r="CF50" s="462"/>
      <c r="CG50" s="462"/>
      <c r="CH50" s="462"/>
      <c r="CI50" s="462"/>
      <c r="CJ50" s="462"/>
      <c r="CK50" s="462"/>
      <c r="CL50" s="462"/>
      <c r="CM50" s="462"/>
      <c r="CN50" s="462"/>
      <c r="CO50" s="462"/>
      <c r="CP50" s="462"/>
      <c r="CQ50" s="462"/>
      <c r="CR50" s="462"/>
      <c r="CS50" s="462"/>
      <c r="CT50" s="462"/>
      <c r="CU50" s="462"/>
      <c r="CV50" s="462"/>
      <c r="CW50" s="458"/>
      <c r="CX50" s="458"/>
      <c r="CY50" s="458"/>
      <c r="CZ50" s="458"/>
      <c r="DA50" s="458"/>
      <c r="DB50" s="458"/>
      <c r="DC50" s="458"/>
      <c r="DD50" s="458"/>
      <c r="DE50" s="458"/>
      <c r="DF50" s="458"/>
      <c r="DG50" s="458"/>
      <c r="DH50" s="458"/>
      <c r="DI50" s="458"/>
      <c r="DJ50" s="459"/>
    </row>
    <row r="51" spans="1:114" s="39" customFormat="1" ht="24" customHeight="1" hidden="1" thickBot="1">
      <c r="A51" s="435" t="s">
        <v>61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  <c r="R51" s="435"/>
      <c r="S51" s="435"/>
      <c r="T51" s="435"/>
      <c r="U51" s="435"/>
      <c r="V51" s="435"/>
      <c r="W51" s="435"/>
      <c r="X51" s="435"/>
      <c r="Y51" s="435"/>
      <c r="Z51" s="435"/>
      <c r="AA51" s="435"/>
      <c r="AB51" s="435"/>
      <c r="AC51" s="435"/>
      <c r="AD51" s="435"/>
      <c r="AE51" s="436"/>
      <c r="AF51" s="433"/>
      <c r="AG51" s="434"/>
      <c r="AH51" s="434"/>
      <c r="AI51" s="434"/>
      <c r="AJ51" s="434"/>
      <c r="AK51" s="467"/>
      <c r="AL51" s="467"/>
      <c r="AM51" s="467"/>
      <c r="AN51" s="467"/>
      <c r="AO51" s="467"/>
      <c r="AP51" s="467"/>
      <c r="AQ51" s="467"/>
      <c r="AR51" s="467"/>
      <c r="AS51" s="467"/>
      <c r="AT51" s="467"/>
      <c r="AU51" s="467"/>
      <c r="AV51" s="467"/>
      <c r="AW51" s="467"/>
      <c r="AX51" s="467"/>
      <c r="AY51" s="467"/>
      <c r="AZ51" s="467"/>
      <c r="BA51" s="467"/>
      <c r="BB51" s="467"/>
      <c r="BC51" s="467"/>
      <c r="BD51" s="467"/>
      <c r="BE51" s="468"/>
      <c r="BF51" s="45"/>
      <c r="BG51" s="469">
        <v>7607000</v>
      </c>
      <c r="BH51" s="470"/>
      <c r="BI51" s="470"/>
      <c r="BJ51" s="470"/>
      <c r="BK51" s="470"/>
      <c r="BL51" s="470"/>
      <c r="BM51" s="470"/>
      <c r="BN51" s="470"/>
      <c r="BO51" s="470"/>
      <c r="BP51" s="470"/>
      <c r="BQ51" s="470"/>
      <c r="BR51" s="470"/>
      <c r="BS51" s="470"/>
      <c r="BT51" s="470"/>
      <c r="BU51" s="470"/>
      <c r="BV51" s="470"/>
      <c r="BW51" s="470"/>
      <c r="BX51" s="470"/>
      <c r="BY51" s="470"/>
      <c r="BZ51" s="470"/>
      <c r="CA51" s="470"/>
      <c r="CB51" s="470"/>
      <c r="CC51" s="471"/>
      <c r="CD51" s="452">
        <v>13559925</v>
      </c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4"/>
      <c r="CW51" s="458"/>
      <c r="CX51" s="458"/>
      <c r="CY51" s="458"/>
      <c r="CZ51" s="458"/>
      <c r="DA51" s="458"/>
      <c r="DB51" s="458"/>
      <c r="DC51" s="458"/>
      <c r="DD51" s="458"/>
      <c r="DE51" s="458"/>
      <c r="DF51" s="458"/>
      <c r="DG51" s="458"/>
      <c r="DH51" s="458"/>
      <c r="DI51" s="458"/>
      <c r="DJ51" s="459"/>
    </row>
    <row r="52" spans="1:114" s="39" customFormat="1" ht="24" customHeight="1" hidden="1" thickBot="1">
      <c r="A52" s="435" t="s">
        <v>516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  <c r="N52" s="435"/>
      <c r="O52" s="435"/>
      <c r="P52" s="435"/>
      <c r="Q52" s="435"/>
      <c r="R52" s="435"/>
      <c r="S52" s="435"/>
      <c r="T52" s="435"/>
      <c r="U52" s="435"/>
      <c r="V52" s="435"/>
      <c r="W52" s="435"/>
      <c r="X52" s="435"/>
      <c r="Y52" s="435"/>
      <c r="Z52" s="435"/>
      <c r="AA52" s="435"/>
      <c r="AB52" s="435"/>
      <c r="AC52" s="435"/>
      <c r="AD52" s="435"/>
      <c r="AE52" s="436"/>
      <c r="AF52" s="433"/>
      <c r="AG52" s="434"/>
      <c r="AH52" s="434"/>
      <c r="AI52" s="434"/>
      <c r="AJ52" s="434"/>
      <c r="AK52" s="467"/>
      <c r="AL52" s="467"/>
      <c r="AM52" s="467"/>
      <c r="AN52" s="467"/>
      <c r="AO52" s="467"/>
      <c r="AP52" s="467"/>
      <c r="AQ52" s="467"/>
      <c r="AR52" s="467"/>
      <c r="AS52" s="467"/>
      <c r="AT52" s="467"/>
      <c r="AU52" s="467"/>
      <c r="AV52" s="467"/>
      <c r="AW52" s="467"/>
      <c r="AX52" s="467"/>
      <c r="AY52" s="467"/>
      <c r="AZ52" s="467"/>
      <c r="BA52" s="467"/>
      <c r="BB52" s="467"/>
      <c r="BC52" s="467"/>
      <c r="BD52" s="467"/>
      <c r="BE52" s="468"/>
      <c r="BF52" s="45"/>
      <c r="BG52" s="469"/>
      <c r="BH52" s="470"/>
      <c r="BI52" s="470"/>
      <c r="BJ52" s="470"/>
      <c r="BK52" s="470"/>
      <c r="BL52" s="470"/>
      <c r="BM52" s="470"/>
      <c r="BN52" s="470"/>
      <c r="BO52" s="470"/>
      <c r="BP52" s="470"/>
      <c r="BQ52" s="470"/>
      <c r="BR52" s="470"/>
      <c r="BS52" s="470"/>
      <c r="BT52" s="470"/>
      <c r="BU52" s="470"/>
      <c r="BV52" s="470"/>
      <c r="BW52" s="470"/>
      <c r="BX52" s="470"/>
      <c r="BY52" s="470"/>
      <c r="BZ52" s="470"/>
      <c r="CA52" s="470"/>
      <c r="CB52" s="470"/>
      <c r="CC52" s="471"/>
      <c r="CD52" s="452"/>
      <c r="CE52" s="453"/>
      <c r="CF52" s="453"/>
      <c r="CG52" s="453"/>
      <c r="CH52" s="453"/>
      <c r="CI52" s="453"/>
      <c r="CJ52" s="453"/>
      <c r="CK52" s="453"/>
      <c r="CL52" s="453"/>
      <c r="CM52" s="453"/>
      <c r="CN52" s="453"/>
      <c r="CO52" s="453"/>
      <c r="CP52" s="453"/>
      <c r="CQ52" s="453"/>
      <c r="CR52" s="453"/>
      <c r="CS52" s="453"/>
      <c r="CT52" s="453"/>
      <c r="CU52" s="453"/>
      <c r="CV52" s="454"/>
      <c r="CW52" s="458"/>
      <c r="CX52" s="458"/>
      <c r="CY52" s="458"/>
      <c r="CZ52" s="458"/>
      <c r="DA52" s="458"/>
      <c r="DB52" s="458"/>
      <c r="DC52" s="458"/>
      <c r="DD52" s="458"/>
      <c r="DE52" s="458"/>
      <c r="DF52" s="458"/>
      <c r="DG52" s="458"/>
      <c r="DH52" s="458"/>
      <c r="DI52" s="458"/>
      <c r="DJ52" s="459"/>
    </row>
    <row r="53" spans="1:114" s="39" customFormat="1" ht="24" customHeight="1" hidden="1" thickBot="1">
      <c r="A53" s="435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  <c r="R53" s="435"/>
      <c r="S53" s="435"/>
      <c r="T53" s="435"/>
      <c r="U53" s="435"/>
      <c r="V53" s="435"/>
      <c r="W53" s="435"/>
      <c r="X53" s="435"/>
      <c r="Y53" s="435"/>
      <c r="Z53" s="435"/>
      <c r="AA53" s="435"/>
      <c r="AB53" s="435"/>
      <c r="AC53" s="435"/>
      <c r="AD53" s="435"/>
      <c r="AE53" s="436"/>
      <c r="AF53" s="433"/>
      <c r="AG53" s="434"/>
      <c r="AH53" s="434"/>
      <c r="AI53" s="434"/>
      <c r="AJ53" s="434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8"/>
      <c r="BF53" s="45"/>
      <c r="BG53" s="469"/>
      <c r="BH53" s="470"/>
      <c r="BI53" s="470"/>
      <c r="BJ53" s="470"/>
      <c r="BK53" s="470"/>
      <c r="BL53" s="470"/>
      <c r="BM53" s="470"/>
      <c r="BN53" s="470"/>
      <c r="BO53" s="470"/>
      <c r="BP53" s="470"/>
      <c r="BQ53" s="470"/>
      <c r="BR53" s="470"/>
      <c r="BS53" s="470"/>
      <c r="BT53" s="470"/>
      <c r="BU53" s="470"/>
      <c r="BV53" s="470"/>
      <c r="BW53" s="470"/>
      <c r="BX53" s="470"/>
      <c r="BY53" s="470"/>
      <c r="BZ53" s="470"/>
      <c r="CA53" s="470"/>
      <c r="CB53" s="470"/>
      <c r="CC53" s="471"/>
      <c r="CD53" s="452"/>
      <c r="CE53" s="453"/>
      <c r="CF53" s="453"/>
      <c r="CG53" s="453"/>
      <c r="CH53" s="453"/>
      <c r="CI53" s="453"/>
      <c r="CJ53" s="453"/>
      <c r="CK53" s="453"/>
      <c r="CL53" s="453"/>
      <c r="CM53" s="453"/>
      <c r="CN53" s="453"/>
      <c r="CO53" s="453"/>
      <c r="CP53" s="453"/>
      <c r="CQ53" s="453"/>
      <c r="CR53" s="453"/>
      <c r="CS53" s="453"/>
      <c r="CT53" s="453"/>
      <c r="CU53" s="453"/>
      <c r="CV53" s="454"/>
      <c r="CW53" s="458"/>
      <c r="CX53" s="458"/>
      <c r="CY53" s="458"/>
      <c r="CZ53" s="458"/>
      <c r="DA53" s="458"/>
      <c r="DB53" s="458"/>
      <c r="DC53" s="458"/>
      <c r="DD53" s="458"/>
      <c r="DE53" s="458"/>
      <c r="DF53" s="458"/>
      <c r="DG53" s="458"/>
      <c r="DH53" s="458"/>
      <c r="DI53" s="458"/>
      <c r="DJ53" s="459"/>
    </row>
    <row r="54" spans="1:114" s="39" customFormat="1" ht="24" customHeight="1" hidden="1" thickBot="1">
      <c r="A54" s="435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  <c r="R54" s="435"/>
      <c r="S54" s="435"/>
      <c r="T54" s="435"/>
      <c r="U54" s="435"/>
      <c r="V54" s="435"/>
      <c r="W54" s="435"/>
      <c r="X54" s="435"/>
      <c r="Y54" s="435"/>
      <c r="Z54" s="435"/>
      <c r="AA54" s="435"/>
      <c r="AB54" s="435"/>
      <c r="AC54" s="435"/>
      <c r="AD54" s="435"/>
      <c r="AE54" s="436"/>
      <c r="AF54" s="433"/>
      <c r="AG54" s="434"/>
      <c r="AH54" s="434"/>
      <c r="AI54" s="434"/>
      <c r="AJ54" s="434"/>
      <c r="AK54" s="467"/>
      <c r="AL54" s="467"/>
      <c r="AM54" s="467"/>
      <c r="AN54" s="467"/>
      <c r="AO54" s="467"/>
      <c r="AP54" s="467"/>
      <c r="AQ54" s="467"/>
      <c r="AR54" s="467"/>
      <c r="AS54" s="467"/>
      <c r="AT54" s="467"/>
      <c r="AU54" s="467"/>
      <c r="AV54" s="467"/>
      <c r="AW54" s="467"/>
      <c r="AX54" s="467"/>
      <c r="AY54" s="467"/>
      <c r="AZ54" s="467"/>
      <c r="BA54" s="467"/>
      <c r="BB54" s="467"/>
      <c r="BC54" s="467"/>
      <c r="BD54" s="467"/>
      <c r="BE54" s="468"/>
      <c r="BF54" s="45"/>
      <c r="BG54" s="469"/>
      <c r="BH54" s="470"/>
      <c r="BI54" s="470"/>
      <c r="BJ54" s="470"/>
      <c r="BK54" s="470"/>
      <c r="BL54" s="470"/>
      <c r="BM54" s="470"/>
      <c r="BN54" s="470"/>
      <c r="BO54" s="470"/>
      <c r="BP54" s="470"/>
      <c r="BQ54" s="470"/>
      <c r="BR54" s="470"/>
      <c r="BS54" s="470"/>
      <c r="BT54" s="470"/>
      <c r="BU54" s="470"/>
      <c r="BV54" s="470"/>
      <c r="BW54" s="470"/>
      <c r="BX54" s="470"/>
      <c r="BY54" s="470"/>
      <c r="BZ54" s="470"/>
      <c r="CA54" s="470"/>
      <c r="CB54" s="470"/>
      <c r="CC54" s="471"/>
      <c r="CD54" s="452"/>
      <c r="CE54" s="453"/>
      <c r="CF54" s="453"/>
      <c r="CG54" s="453"/>
      <c r="CH54" s="453"/>
      <c r="CI54" s="453"/>
      <c r="CJ54" s="453"/>
      <c r="CK54" s="453"/>
      <c r="CL54" s="453"/>
      <c r="CM54" s="453"/>
      <c r="CN54" s="453"/>
      <c r="CO54" s="453"/>
      <c r="CP54" s="453"/>
      <c r="CQ54" s="453"/>
      <c r="CR54" s="453"/>
      <c r="CS54" s="453"/>
      <c r="CT54" s="453"/>
      <c r="CU54" s="453"/>
      <c r="CV54" s="454"/>
      <c r="CW54" s="458"/>
      <c r="CX54" s="458"/>
      <c r="CY54" s="458"/>
      <c r="CZ54" s="458"/>
      <c r="DA54" s="458"/>
      <c r="DB54" s="458"/>
      <c r="DC54" s="458"/>
      <c r="DD54" s="458"/>
      <c r="DE54" s="458"/>
      <c r="DF54" s="458"/>
      <c r="DG54" s="458"/>
      <c r="DH54" s="458"/>
      <c r="DI54" s="458"/>
      <c r="DJ54" s="459"/>
    </row>
    <row r="55" spans="1:114" s="39" customFormat="1" ht="24" customHeight="1" hidden="1" thickBo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6"/>
      <c r="AF55" s="433"/>
      <c r="AG55" s="434"/>
      <c r="AH55" s="434"/>
      <c r="AI55" s="434"/>
      <c r="AJ55" s="434"/>
      <c r="AK55" s="467"/>
      <c r="AL55" s="467"/>
      <c r="AM55" s="467"/>
      <c r="AN55" s="467"/>
      <c r="AO55" s="467"/>
      <c r="AP55" s="467"/>
      <c r="AQ55" s="467"/>
      <c r="AR55" s="467"/>
      <c r="AS55" s="467"/>
      <c r="AT55" s="467"/>
      <c r="AU55" s="467"/>
      <c r="AV55" s="467"/>
      <c r="AW55" s="467"/>
      <c r="AX55" s="467"/>
      <c r="AY55" s="467"/>
      <c r="AZ55" s="467"/>
      <c r="BA55" s="467"/>
      <c r="BB55" s="467"/>
      <c r="BC55" s="467"/>
      <c r="BD55" s="467"/>
      <c r="BE55" s="468"/>
      <c r="BF55" s="45"/>
      <c r="BG55" s="469"/>
      <c r="BH55" s="470"/>
      <c r="BI55" s="470"/>
      <c r="BJ55" s="470"/>
      <c r="BK55" s="470"/>
      <c r="BL55" s="470"/>
      <c r="BM55" s="470"/>
      <c r="BN55" s="470"/>
      <c r="BO55" s="470"/>
      <c r="BP55" s="470"/>
      <c r="BQ55" s="470"/>
      <c r="BR55" s="470"/>
      <c r="BS55" s="470"/>
      <c r="BT55" s="470"/>
      <c r="BU55" s="470"/>
      <c r="BV55" s="470"/>
      <c r="BW55" s="470"/>
      <c r="BX55" s="470"/>
      <c r="BY55" s="470"/>
      <c r="BZ55" s="470"/>
      <c r="CA55" s="470"/>
      <c r="CB55" s="470"/>
      <c r="CC55" s="471"/>
      <c r="CD55" s="452"/>
      <c r="CE55" s="453"/>
      <c r="CF55" s="453"/>
      <c r="CG55" s="453"/>
      <c r="CH55" s="453"/>
      <c r="CI55" s="453"/>
      <c r="CJ55" s="453"/>
      <c r="CK55" s="453"/>
      <c r="CL55" s="453"/>
      <c r="CM55" s="453"/>
      <c r="CN55" s="453"/>
      <c r="CO55" s="453"/>
      <c r="CP55" s="453"/>
      <c r="CQ55" s="453"/>
      <c r="CR55" s="453"/>
      <c r="CS55" s="453"/>
      <c r="CT55" s="453"/>
      <c r="CU55" s="453"/>
      <c r="CV55" s="454"/>
      <c r="CW55" s="458"/>
      <c r="CX55" s="458"/>
      <c r="CY55" s="458"/>
      <c r="CZ55" s="458"/>
      <c r="DA55" s="458"/>
      <c r="DB55" s="458"/>
      <c r="DC55" s="458"/>
      <c r="DD55" s="458"/>
      <c r="DE55" s="458"/>
      <c r="DF55" s="458"/>
      <c r="DG55" s="458"/>
      <c r="DH55" s="458"/>
      <c r="DI55" s="458"/>
      <c r="DJ55" s="459"/>
    </row>
    <row r="56" spans="1:114" s="39" customFormat="1" ht="22.5" customHeight="1" hidden="1" thickBot="1">
      <c r="A56" s="435" t="s">
        <v>62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6"/>
      <c r="AF56" s="433"/>
      <c r="AG56" s="434"/>
      <c r="AH56" s="434"/>
      <c r="AI56" s="434"/>
      <c r="AJ56" s="434"/>
      <c r="AK56" s="467"/>
      <c r="AL56" s="467"/>
      <c r="AM56" s="467"/>
      <c r="AN56" s="467"/>
      <c r="AO56" s="467"/>
      <c r="AP56" s="467"/>
      <c r="AQ56" s="467"/>
      <c r="AR56" s="467"/>
      <c r="AS56" s="467"/>
      <c r="AT56" s="467"/>
      <c r="AU56" s="467"/>
      <c r="AV56" s="467"/>
      <c r="AW56" s="467"/>
      <c r="AX56" s="467"/>
      <c r="AY56" s="467"/>
      <c r="AZ56" s="467"/>
      <c r="BA56" s="467"/>
      <c r="BB56" s="467"/>
      <c r="BC56" s="467"/>
      <c r="BD56" s="467"/>
      <c r="BE56" s="468"/>
      <c r="BF56" s="45"/>
      <c r="BG56" s="469">
        <v>1885000</v>
      </c>
      <c r="BH56" s="470"/>
      <c r="BI56" s="470"/>
      <c r="BJ56" s="470"/>
      <c r="BK56" s="470"/>
      <c r="BL56" s="470"/>
      <c r="BM56" s="470"/>
      <c r="BN56" s="470"/>
      <c r="BO56" s="470"/>
      <c r="BP56" s="470"/>
      <c r="BQ56" s="470"/>
      <c r="BR56" s="470"/>
      <c r="BS56" s="470"/>
      <c r="BT56" s="470"/>
      <c r="BU56" s="470"/>
      <c r="BV56" s="470"/>
      <c r="BW56" s="470"/>
      <c r="BX56" s="470"/>
      <c r="BY56" s="470"/>
      <c r="BZ56" s="470"/>
      <c r="CA56" s="470"/>
      <c r="CB56" s="470"/>
      <c r="CC56" s="471"/>
      <c r="CD56" s="452">
        <v>2983666</v>
      </c>
      <c r="CE56" s="453"/>
      <c r="CF56" s="453"/>
      <c r="CG56" s="453"/>
      <c r="CH56" s="453"/>
      <c r="CI56" s="453"/>
      <c r="CJ56" s="453"/>
      <c r="CK56" s="453"/>
      <c r="CL56" s="453"/>
      <c r="CM56" s="453"/>
      <c r="CN56" s="453"/>
      <c r="CO56" s="453"/>
      <c r="CP56" s="453"/>
      <c r="CQ56" s="453"/>
      <c r="CR56" s="453"/>
      <c r="CS56" s="453"/>
      <c r="CT56" s="453"/>
      <c r="CU56" s="453"/>
      <c r="CV56" s="454"/>
      <c r="CW56" s="458"/>
      <c r="CX56" s="458"/>
      <c r="CY56" s="458"/>
      <c r="CZ56" s="458"/>
      <c r="DA56" s="458"/>
      <c r="DB56" s="458"/>
      <c r="DC56" s="458"/>
      <c r="DD56" s="458"/>
      <c r="DE56" s="458"/>
      <c r="DF56" s="458"/>
      <c r="DG56" s="458"/>
      <c r="DH56" s="458"/>
      <c r="DI56" s="458"/>
      <c r="DJ56" s="459"/>
    </row>
    <row r="57" spans="1:114" s="39" customFormat="1" ht="22.5" customHeight="1" hidden="1" thickBo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6"/>
      <c r="AF57" s="433"/>
      <c r="AG57" s="434"/>
      <c r="AH57" s="434"/>
      <c r="AI57" s="434"/>
      <c r="AJ57" s="434"/>
      <c r="AK57" s="467"/>
      <c r="AL57" s="467"/>
      <c r="AM57" s="467"/>
      <c r="AN57" s="467"/>
      <c r="AO57" s="467"/>
      <c r="AP57" s="467"/>
      <c r="AQ57" s="467"/>
      <c r="AR57" s="467"/>
      <c r="AS57" s="467"/>
      <c r="AT57" s="467"/>
      <c r="AU57" s="467"/>
      <c r="AV57" s="467"/>
      <c r="AW57" s="467"/>
      <c r="AX57" s="467"/>
      <c r="AY57" s="467"/>
      <c r="AZ57" s="467"/>
      <c r="BA57" s="467"/>
      <c r="BB57" s="467"/>
      <c r="BC57" s="467"/>
      <c r="BD57" s="467"/>
      <c r="BE57" s="468"/>
      <c r="BF57" s="45"/>
      <c r="BG57" s="469"/>
      <c r="BH57" s="470"/>
      <c r="BI57" s="470"/>
      <c r="BJ57" s="470"/>
      <c r="BK57" s="470"/>
      <c r="BL57" s="470"/>
      <c r="BM57" s="470"/>
      <c r="BN57" s="470"/>
      <c r="BO57" s="470"/>
      <c r="BP57" s="470"/>
      <c r="BQ57" s="470"/>
      <c r="BR57" s="470"/>
      <c r="BS57" s="470"/>
      <c r="BT57" s="470"/>
      <c r="BU57" s="470"/>
      <c r="BV57" s="470"/>
      <c r="BW57" s="470"/>
      <c r="BX57" s="470"/>
      <c r="BY57" s="470"/>
      <c r="BZ57" s="470"/>
      <c r="CA57" s="470"/>
      <c r="CB57" s="470"/>
      <c r="CC57" s="471"/>
      <c r="CD57" s="452"/>
      <c r="CE57" s="453"/>
      <c r="CF57" s="453"/>
      <c r="CG57" s="453"/>
      <c r="CH57" s="453"/>
      <c r="CI57" s="453"/>
      <c r="CJ57" s="453"/>
      <c r="CK57" s="453"/>
      <c r="CL57" s="453"/>
      <c r="CM57" s="453"/>
      <c r="CN57" s="453"/>
      <c r="CO57" s="453"/>
      <c r="CP57" s="453"/>
      <c r="CQ57" s="453"/>
      <c r="CR57" s="453"/>
      <c r="CS57" s="453"/>
      <c r="CT57" s="453"/>
      <c r="CU57" s="453"/>
      <c r="CV57" s="454"/>
      <c r="CW57" s="458"/>
      <c r="CX57" s="458"/>
      <c r="CY57" s="458"/>
      <c r="CZ57" s="458"/>
      <c r="DA57" s="458"/>
      <c r="DB57" s="458"/>
      <c r="DC57" s="458"/>
      <c r="DD57" s="458"/>
      <c r="DE57" s="458"/>
      <c r="DF57" s="458"/>
      <c r="DG57" s="458"/>
      <c r="DH57" s="458"/>
      <c r="DI57" s="458"/>
      <c r="DJ57" s="459"/>
    </row>
    <row r="58" spans="1:114" s="39" customFormat="1" ht="22.5" customHeight="1" hidden="1" thickBot="1">
      <c r="A58" s="435"/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435"/>
      <c r="M58" s="435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6"/>
      <c r="AF58" s="433"/>
      <c r="AG58" s="434"/>
      <c r="AH58" s="434"/>
      <c r="AI58" s="434"/>
      <c r="AJ58" s="434"/>
      <c r="AK58" s="467"/>
      <c r="AL58" s="467"/>
      <c r="AM58" s="467"/>
      <c r="AN58" s="467"/>
      <c r="AO58" s="467"/>
      <c r="AP58" s="467"/>
      <c r="AQ58" s="467"/>
      <c r="AR58" s="467"/>
      <c r="AS58" s="467"/>
      <c r="AT58" s="467"/>
      <c r="AU58" s="467"/>
      <c r="AV58" s="467"/>
      <c r="AW58" s="467"/>
      <c r="AX58" s="467"/>
      <c r="AY58" s="467"/>
      <c r="AZ58" s="467"/>
      <c r="BA58" s="467"/>
      <c r="BB58" s="467"/>
      <c r="BC58" s="467"/>
      <c r="BD58" s="467"/>
      <c r="BE58" s="468"/>
      <c r="BF58" s="45"/>
      <c r="BG58" s="469"/>
      <c r="BH58" s="470"/>
      <c r="BI58" s="470"/>
      <c r="BJ58" s="470"/>
      <c r="BK58" s="470"/>
      <c r="BL58" s="470"/>
      <c r="BM58" s="470"/>
      <c r="BN58" s="470"/>
      <c r="BO58" s="470"/>
      <c r="BP58" s="470"/>
      <c r="BQ58" s="470"/>
      <c r="BR58" s="470"/>
      <c r="BS58" s="470"/>
      <c r="BT58" s="470"/>
      <c r="BU58" s="470"/>
      <c r="BV58" s="470"/>
      <c r="BW58" s="470"/>
      <c r="BX58" s="470"/>
      <c r="BY58" s="470"/>
      <c r="BZ58" s="470"/>
      <c r="CA58" s="470"/>
      <c r="CB58" s="470"/>
      <c r="CC58" s="471"/>
      <c r="CD58" s="452"/>
      <c r="CE58" s="453"/>
      <c r="CF58" s="453"/>
      <c r="CG58" s="453"/>
      <c r="CH58" s="453"/>
      <c r="CI58" s="453"/>
      <c r="CJ58" s="453"/>
      <c r="CK58" s="453"/>
      <c r="CL58" s="453"/>
      <c r="CM58" s="453"/>
      <c r="CN58" s="453"/>
      <c r="CO58" s="453"/>
      <c r="CP58" s="453"/>
      <c r="CQ58" s="453"/>
      <c r="CR58" s="453"/>
      <c r="CS58" s="453"/>
      <c r="CT58" s="453"/>
      <c r="CU58" s="453"/>
      <c r="CV58" s="454"/>
      <c r="CW58" s="458"/>
      <c r="CX58" s="458"/>
      <c r="CY58" s="458"/>
      <c r="CZ58" s="458"/>
      <c r="DA58" s="458"/>
      <c r="DB58" s="458"/>
      <c r="DC58" s="458"/>
      <c r="DD58" s="458"/>
      <c r="DE58" s="458"/>
      <c r="DF58" s="458"/>
      <c r="DG58" s="458"/>
      <c r="DH58" s="458"/>
      <c r="DI58" s="458"/>
      <c r="DJ58" s="459"/>
    </row>
    <row r="59" spans="1:114" s="39" customFormat="1" ht="22.5" customHeight="1" hidden="1">
      <c r="A59" s="43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  <c r="R59" s="435"/>
      <c r="S59" s="435"/>
      <c r="T59" s="435"/>
      <c r="U59" s="435"/>
      <c r="V59" s="435"/>
      <c r="W59" s="435"/>
      <c r="X59" s="435"/>
      <c r="Y59" s="435"/>
      <c r="Z59" s="435"/>
      <c r="AA59" s="435"/>
      <c r="AB59" s="435"/>
      <c r="AC59" s="435"/>
      <c r="AD59" s="435"/>
      <c r="AE59" s="436"/>
      <c r="AF59" s="433"/>
      <c r="AG59" s="434"/>
      <c r="AH59" s="434"/>
      <c r="AI59" s="434"/>
      <c r="AJ59" s="434"/>
      <c r="AK59" s="467"/>
      <c r="AL59" s="467"/>
      <c r="AM59" s="467"/>
      <c r="AN59" s="467"/>
      <c r="AO59" s="467"/>
      <c r="AP59" s="467"/>
      <c r="AQ59" s="467"/>
      <c r="AR59" s="467"/>
      <c r="AS59" s="467"/>
      <c r="AT59" s="467"/>
      <c r="AU59" s="467"/>
      <c r="AV59" s="467"/>
      <c r="AW59" s="467"/>
      <c r="AX59" s="467"/>
      <c r="AY59" s="467"/>
      <c r="AZ59" s="467"/>
      <c r="BA59" s="467"/>
      <c r="BB59" s="467"/>
      <c r="BC59" s="467"/>
      <c r="BD59" s="467"/>
      <c r="BE59" s="468"/>
      <c r="BF59" s="45"/>
      <c r="BG59" s="469"/>
      <c r="BH59" s="470"/>
      <c r="BI59" s="470"/>
      <c r="BJ59" s="470"/>
      <c r="BK59" s="470"/>
      <c r="BL59" s="470"/>
      <c r="BM59" s="470"/>
      <c r="BN59" s="470"/>
      <c r="BO59" s="470"/>
      <c r="BP59" s="470"/>
      <c r="BQ59" s="470"/>
      <c r="BR59" s="470"/>
      <c r="BS59" s="470"/>
      <c r="BT59" s="470"/>
      <c r="BU59" s="470"/>
      <c r="BV59" s="470"/>
      <c r="BW59" s="470"/>
      <c r="BX59" s="470"/>
      <c r="BY59" s="470"/>
      <c r="BZ59" s="470"/>
      <c r="CA59" s="470"/>
      <c r="CB59" s="470"/>
      <c r="CC59" s="471"/>
      <c r="CD59" s="452"/>
      <c r="CE59" s="453"/>
      <c r="CF59" s="453"/>
      <c r="CG59" s="453"/>
      <c r="CH59" s="453"/>
      <c r="CI59" s="453"/>
      <c r="CJ59" s="453"/>
      <c r="CK59" s="453"/>
      <c r="CL59" s="453"/>
      <c r="CM59" s="453"/>
      <c r="CN59" s="453"/>
      <c r="CO59" s="453"/>
      <c r="CP59" s="453"/>
      <c r="CQ59" s="453"/>
      <c r="CR59" s="453"/>
      <c r="CS59" s="453"/>
      <c r="CT59" s="453"/>
      <c r="CU59" s="453"/>
      <c r="CV59" s="454"/>
      <c r="CW59" s="458"/>
      <c r="CX59" s="458"/>
      <c r="CY59" s="458"/>
      <c r="CZ59" s="458"/>
      <c r="DA59" s="458"/>
      <c r="DB59" s="458"/>
      <c r="DC59" s="458"/>
      <c r="DD59" s="458"/>
      <c r="DE59" s="458"/>
      <c r="DF59" s="458"/>
      <c r="DG59" s="458"/>
      <c r="DH59" s="458"/>
      <c r="DI59" s="458"/>
      <c r="DJ59" s="459"/>
    </row>
    <row r="60" spans="1:114" s="39" customFormat="1" ht="22.5" customHeight="1" hidden="1" thickBot="1">
      <c r="A60" s="435" t="s">
        <v>63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6"/>
      <c r="AF60" s="433"/>
      <c r="AG60" s="434"/>
      <c r="AH60" s="434"/>
      <c r="AI60" s="434"/>
      <c r="AJ60" s="434"/>
      <c r="AK60" s="467"/>
      <c r="AL60" s="467"/>
      <c r="AM60" s="467"/>
      <c r="AN60" s="467"/>
      <c r="AO60" s="467"/>
      <c r="AP60" s="467"/>
      <c r="AQ60" s="467"/>
      <c r="AR60" s="467"/>
      <c r="AS60" s="467"/>
      <c r="AT60" s="467"/>
      <c r="AU60" s="467"/>
      <c r="AV60" s="467"/>
      <c r="AW60" s="467"/>
      <c r="AX60" s="467"/>
      <c r="AY60" s="467"/>
      <c r="AZ60" s="467"/>
      <c r="BA60" s="467"/>
      <c r="BB60" s="467"/>
      <c r="BC60" s="467"/>
      <c r="BD60" s="467"/>
      <c r="BE60" s="468"/>
      <c r="BF60" s="45"/>
      <c r="BG60" s="469"/>
      <c r="BH60" s="470"/>
      <c r="BI60" s="470"/>
      <c r="BJ60" s="470"/>
      <c r="BK60" s="470"/>
      <c r="BL60" s="470"/>
      <c r="BM60" s="470"/>
      <c r="BN60" s="470"/>
      <c r="BO60" s="470"/>
      <c r="BP60" s="470"/>
      <c r="BQ60" s="470"/>
      <c r="BR60" s="470"/>
      <c r="BS60" s="470"/>
      <c r="BT60" s="470"/>
      <c r="BU60" s="470"/>
      <c r="BV60" s="470"/>
      <c r="BW60" s="470"/>
      <c r="BX60" s="470"/>
      <c r="BY60" s="470"/>
      <c r="BZ60" s="470"/>
      <c r="CA60" s="470"/>
      <c r="CB60" s="470"/>
      <c r="CC60" s="471"/>
      <c r="CD60" s="452"/>
      <c r="CE60" s="453"/>
      <c r="CF60" s="453"/>
      <c r="CG60" s="453"/>
      <c r="CH60" s="453"/>
      <c r="CI60" s="453"/>
      <c r="CJ60" s="453"/>
      <c r="CK60" s="453"/>
      <c r="CL60" s="453"/>
      <c r="CM60" s="453"/>
      <c r="CN60" s="453"/>
      <c r="CO60" s="453"/>
      <c r="CP60" s="453"/>
      <c r="CQ60" s="453"/>
      <c r="CR60" s="453"/>
      <c r="CS60" s="453"/>
      <c r="CT60" s="453"/>
      <c r="CU60" s="453"/>
      <c r="CV60" s="454"/>
      <c r="CW60" s="458"/>
      <c r="CX60" s="458"/>
      <c r="CY60" s="458"/>
      <c r="CZ60" s="458"/>
      <c r="DA60" s="458"/>
      <c r="DB60" s="458"/>
      <c r="DC60" s="458"/>
      <c r="DD60" s="458"/>
      <c r="DE60" s="458"/>
      <c r="DF60" s="458"/>
      <c r="DG60" s="458"/>
      <c r="DH60" s="458"/>
      <c r="DI60" s="458"/>
      <c r="DJ60" s="459"/>
    </row>
    <row r="61" spans="1:114" s="39" customFormat="1" ht="23.25" customHeight="1" hidden="1" thickBot="1">
      <c r="A61" s="435" t="s">
        <v>64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  <c r="R61" s="435"/>
      <c r="S61" s="435"/>
      <c r="T61" s="435"/>
      <c r="U61" s="435"/>
      <c r="V61" s="435"/>
      <c r="W61" s="435"/>
      <c r="X61" s="435"/>
      <c r="Y61" s="435"/>
      <c r="Z61" s="435"/>
      <c r="AA61" s="435"/>
      <c r="AB61" s="435"/>
      <c r="AC61" s="435"/>
      <c r="AD61" s="435"/>
      <c r="AE61" s="436"/>
      <c r="AF61" s="433"/>
      <c r="AG61" s="434"/>
      <c r="AH61" s="434"/>
      <c r="AI61" s="434"/>
      <c r="AJ61" s="434"/>
      <c r="AK61" s="467"/>
      <c r="AL61" s="467"/>
      <c r="AM61" s="467"/>
      <c r="AN61" s="467"/>
      <c r="AO61" s="467"/>
      <c r="AP61" s="467"/>
      <c r="AQ61" s="467"/>
      <c r="AR61" s="467"/>
      <c r="AS61" s="467"/>
      <c r="AT61" s="467"/>
      <c r="AU61" s="467"/>
      <c r="AV61" s="467"/>
      <c r="AW61" s="467"/>
      <c r="AX61" s="467"/>
      <c r="AY61" s="467"/>
      <c r="AZ61" s="467"/>
      <c r="BA61" s="467"/>
      <c r="BB61" s="467"/>
      <c r="BC61" s="467"/>
      <c r="BD61" s="467"/>
      <c r="BE61" s="468"/>
      <c r="BF61" s="45"/>
      <c r="BG61" s="469">
        <v>2000</v>
      </c>
      <c r="BH61" s="470"/>
      <c r="BI61" s="470"/>
      <c r="BJ61" s="470"/>
      <c r="BK61" s="470"/>
      <c r="BL61" s="470"/>
      <c r="BM61" s="470"/>
      <c r="BN61" s="470"/>
      <c r="BO61" s="470"/>
      <c r="BP61" s="470"/>
      <c r="BQ61" s="470"/>
      <c r="BR61" s="470"/>
      <c r="BS61" s="470"/>
      <c r="BT61" s="470"/>
      <c r="BU61" s="470"/>
      <c r="BV61" s="470"/>
      <c r="BW61" s="470"/>
      <c r="BX61" s="470"/>
      <c r="BY61" s="470"/>
      <c r="BZ61" s="470"/>
      <c r="CA61" s="470"/>
      <c r="CB61" s="470"/>
      <c r="CC61" s="471"/>
      <c r="CD61" s="452">
        <v>2000</v>
      </c>
      <c r="CE61" s="453"/>
      <c r="CF61" s="453"/>
      <c r="CG61" s="453"/>
      <c r="CH61" s="453"/>
      <c r="CI61" s="453"/>
      <c r="CJ61" s="453"/>
      <c r="CK61" s="453"/>
      <c r="CL61" s="453"/>
      <c r="CM61" s="453"/>
      <c r="CN61" s="453"/>
      <c r="CO61" s="453"/>
      <c r="CP61" s="453"/>
      <c r="CQ61" s="453"/>
      <c r="CR61" s="453"/>
      <c r="CS61" s="453"/>
      <c r="CT61" s="453"/>
      <c r="CU61" s="453"/>
      <c r="CV61" s="454"/>
      <c r="CW61" s="458"/>
      <c r="CX61" s="458"/>
      <c r="CY61" s="458"/>
      <c r="CZ61" s="458"/>
      <c r="DA61" s="458"/>
      <c r="DB61" s="458"/>
      <c r="DC61" s="458"/>
      <c r="DD61" s="458"/>
      <c r="DE61" s="458"/>
      <c r="DF61" s="458"/>
      <c r="DG61" s="458"/>
      <c r="DH61" s="458"/>
      <c r="DI61" s="458"/>
      <c r="DJ61" s="459"/>
    </row>
    <row r="62" spans="1:114" s="39" customFormat="1" ht="23.25" customHeight="1" hidden="1" thickBo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  <c r="R62" s="435"/>
      <c r="S62" s="435"/>
      <c r="T62" s="435"/>
      <c r="U62" s="435"/>
      <c r="V62" s="435"/>
      <c r="W62" s="435"/>
      <c r="X62" s="435"/>
      <c r="Y62" s="435"/>
      <c r="Z62" s="435"/>
      <c r="AA62" s="435"/>
      <c r="AB62" s="435"/>
      <c r="AC62" s="435"/>
      <c r="AD62" s="435"/>
      <c r="AE62" s="436"/>
      <c r="AF62" s="433"/>
      <c r="AG62" s="434"/>
      <c r="AH62" s="434"/>
      <c r="AI62" s="434"/>
      <c r="AJ62" s="434"/>
      <c r="AK62" s="467"/>
      <c r="AL62" s="467"/>
      <c r="AM62" s="467"/>
      <c r="AN62" s="467"/>
      <c r="AO62" s="467"/>
      <c r="AP62" s="467"/>
      <c r="AQ62" s="467"/>
      <c r="AR62" s="467"/>
      <c r="AS62" s="467"/>
      <c r="AT62" s="467"/>
      <c r="AU62" s="467"/>
      <c r="AV62" s="467"/>
      <c r="AW62" s="467"/>
      <c r="AX62" s="467"/>
      <c r="AY62" s="467"/>
      <c r="AZ62" s="467"/>
      <c r="BA62" s="467"/>
      <c r="BB62" s="467"/>
      <c r="BC62" s="467"/>
      <c r="BD62" s="467"/>
      <c r="BE62" s="468"/>
      <c r="BF62" s="45"/>
      <c r="BG62" s="469"/>
      <c r="BH62" s="470"/>
      <c r="BI62" s="470"/>
      <c r="BJ62" s="470"/>
      <c r="BK62" s="470"/>
      <c r="BL62" s="470"/>
      <c r="BM62" s="470"/>
      <c r="BN62" s="470"/>
      <c r="BO62" s="470"/>
      <c r="BP62" s="470"/>
      <c r="BQ62" s="470"/>
      <c r="BR62" s="470"/>
      <c r="BS62" s="470"/>
      <c r="BT62" s="470"/>
      <c r="BU62" s="470"/>
      <c r="BV62" s="470"/>
      <c r="BW62" s="470"/>
      <c r="BX62" s="470"/>
      <c r="BY62" s="470"/>
      <c r="BZ62" s="470"/>
      <c r="CA62" s="470"/>
      <c r="CB62" s="470"/>
      <c r="CC62" s="471"/>
      <c r="CD62" s="452"/>
      <c r="CE62" s="453"/>
      <c r="CF62" s="453"/>
      <c r="CG62" s="453"/>
      <c r="CH62" s="453"/>
      <c r="CI62" s="453"/>
      <c r="CJ62" s="453"/>
      <c r="CK62" s="453"/>
      <c r="CL62" s="453"/>
      <c r="CM62" s="453"/>
      <c r="CN62" s="453"/>
      <c r="CO62" s="453"/>
      <c r="CP62" s="453"/>
      <c r="CQ62" s="453"/>
      <c r="CR62" s="453"/>
      <c r="CS62" s="453"/>
      <c r="CT62" s="453"/>
      <c r="CU62" s="453"/>
      <c r="CV62" s="454"/>
      <c r="CW62" s="458"/>
      <c r="CX62" s="458"/>
      <c r="CY62" s="458"/>
      <c r="CZ62" s="458"/>
      <c r="DA62" s="458"/>
      <c r="DB62" s="458"/>
      <c r="DC62" s="458"/>
      <c r="DD62" s="458"/>
      <c r="DE62" s="458"/>
      <c r="DF62" s="458"/>
      <c r="DG62" s="458"/>
      <c r="DH62" s="458"/>
      <c r="DI62" s="458"/>
      <c r="DJ62" s="459"/>
    </row>
    <row r="63" spans="1:114" s="39" customFormat="1" ht="23.25" customHeight="1" hidden="1" thickBot="1">
      <c r="A63" s="435"/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  <c r="R63" s="435"/>
      <c r="S63" s="435"/>
      <c r="T63" s="435"/>
      <c r="U63" s="435"/>
      <c r="V63" s="435"/>
      <c r="W63" s="435"/>
      <c r="X63" s="435"/>
      <c r="Y63" s="435"/>
      <c r="Z63" s="435"/>
      <c r="AA63" s="435"/>
      <c r="AB63" s="435"/>
      <c r="AC63" s="435"/>
      <c r="AD63" s="435"/>
      <c r="AE63" s="436"/>
      <c r="AF63" s="433"/>
      <c r="AG63" s="434"/>
      <c r="AH63" s="434"/>
      <c r="AI63" s="434"/>
      <c r="AJ63" s="434"/>
      <c r="AK63" s="467"/>
      <c r="AL63" s="467"/>
      <c r="AM63" s="467"/>
      <c r="AN63" s="467"/>
      <c r="AO63" s="467"/>
      <c r="AP63" s="467"/>
      <c r="AQ63" s="467"/>
      <c r="AR63" s="467"/>
      <c r="AS63" s="467"/>
      <c r="AT63" s="467"/>
      <c r="AU63" s="467"/>
      <c r="AV63" s="467"/>
      <c r="AW63" s="467"/>
      <c r="AX63" s="467"/>
      <c r="AY63" s="467"/>
      <c r="AZ63" s="467"/>
      <c r="BA63" s="467"/>
      <c r="BB63" s="467"/>
      <c r="BC63" s="467"/>
      <c r="BD63" s="467"/>
      <c r="BE63" s="468"/>
      <c r="BF63" s="45"/>
      <c r="BG63" s="469"/>
      <c r="BH63" s="470"/>
      <c r="BI63" s="470"/>
      <c r="BJ63" s="470"/>
      <c r="BK63" s="470"/>
      <c r="BL63" s="470"/>
      <c r="BM63" s="470"/>
      <c r="BN63" s="470"/>
      <c r="BO63" s="470"/>
      <c r="BP63" s="470"/>
      <c r="BQ63" s="470"/>
      <c r="BR63" s="470"/>
      <c r="BS63" s="470"/>
      <c r="BT63" s="470"/>
      <c r="BU63" s="470"/>
      <c r="BV63" s="470"/>
      <c r="BW63" s="470"/>
      <c r="BX63" s="470"/>
      <c r="BY63" s="470"/>
      <c r="BZ63" s="470"/>
      <c r="CA63" s="470"/>
      <c r="CB63" s="470"/>
      <c r="CC63" s="471"/>
      <c r="CD63" s="452"/>
      <c r="CE63" s="453"/>
      <c r="CF63" s="453"/>
      <c r="CG63" s="453"/>
      <c r="CH63" s="453"/>
      <c r="CI63" s="453"/>
      <c r="CJ63" s="453"/>
      <c r="CK63" s="453"/>
      <c r="CL63" s="453"/>
      <c r="CM63" s="453"/>
      <c r="CN63" s="453"/>
      <c r="CO63" s="453"/>
      <c r="CP63" s="453"/>
      <c r="CQ63" s="453"/>
      <c r="CR63" s="453"/>
      <c r="CS63" s="453"/>
      <c r="CT63" s="453"/>
      <c r="CU63" s="453"/>
      <c r="CV63" s="454"/>
      <c r="CW63" s="458"/>
      <c r="CX63" s="458"/>
      <c r="CY63" s="458"/>
      <c r="CZ63" s="458"/>
      <c r="DA63" s="458"/>
      <c r="DB63" s="458"/>
      <c r="DC63" s="458"/>
      <c r="DD63" s="458"/>
      <c r="DE63" s="458"/>
      <c r="DF63" s="458"/>
      <c r="DG63" s="458"/>
      <c r="DH63" s="458"/>
      <c r="DI63" s="458"/>
      <c r="DJ63" s="459"/>
    </row>
    <row r="64" spans="1:114" s="39" customFormat="1" ht="22.5" customHeight="1" hidden="1" thickBot="1">
      <c r="A64" s="435" t="s">
        <v>65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5"/>
      <c r="Z64" s="435"/>
      <c r="AA64" s="435"/>
      <c r="AB64" s="435"/>
      <c r="AC64" s="435"/>
      <c r="AD64" s="435"/>
      <c r="AE64" s="436"/>
      <c r="AF64" s="433"/>
      <c r="AG64" s="434"/>
      <c r="AH64" s="434"/>
      <c r="AI64" s="434"/>
      <c r="AJ64" s="434"/>
      <c r="AK64" s="467"/>
      <c r="AL64" s="467"/>
      <c r="AM64" s="467"/>
      <c r="AN64" s="467"/>
      <c r="AO64" s="467"/>
      <c r="AP64" s="467"/>
      <c r="AQ64" s="467"/>
      <c r="AR64" s="467"/>
      <c r="AS64" s="467"/>
      <c r="AT64" s="467"/>
      <c r="AU64" s="467"/>
      <c r="AV64" s="467"/>
      <c r="AW64" s="467"/>
      <c r="AX64" s="467"/>
      <c r="AY64" s="467"/>
      <c r="AZ64" s="467"/>
      <c r="BA64" s="467"/>
      <c r="BB64" s="467"/>
      <c r="BC64" s="467"/>
      <c r="BD64" s="467"/>
      <c r="BE64" s="468"/>
      <c r="BF64" s="45"/>
      <c r="BG64" s="469">
        <v>287000</v>
      </c>
      <c r="BH64" s="470"/>
      <c r="BI64" s="470"/>
      <c r="BJ64" s="470"/>
      <c r="BK64" s="470"/>
      <c r="BL64" s="470"/>
      <c r="BM64" s="470"/>
      <c r="BN64" s="470"/>
      <c r="BO64" s="470"/>
      <c r="BP64" s="470"/>
      <c r="BQ64" s="470"/>
      <c r="BR64" s="470"/>
      <c r="BS64" s="470"/>
      <c r="BT64" s="470"/>
      <c r="BU64" s="470"/>
      <c r="BV64" s="470"/>
      <c r="BW64" s="470"/>
      <c r="BX64" s="470"/>
      <c r="BY64" s="470"/>
      <c r="BZ64" s="470"/>
      <c r="CA64" s="470"/>
      <c r="CB64" s="470"/>
      <c r="CC64" s="471"/>
      <c r="CD64" s="452">
        <v>168450</v>
      </c>
      <c r="CE64" s="453"/>
      <c r="CF64" s="453"/>
      <c r="CG64" s="453"/>
      <c r="CH64" s="453"/>
      <c r="CI64" s="453"/>
      <c r="CJ64" s="453"/>
      <c r="CK64" s="453"/>
      <c r="CL64" s="453"/>
      <c r="CM64" s="453"/>
      <c r="CN64" s="453"/>
      <c r="CO64" s="453"/>
      <c r="CP64" s="453"/>
      <c r="CQ64" s="453"/>
      <c r="CR64" s="453"/>
      <c r="CS64" s="453"/>
      <c r="CT64" s="453"/>
      <c r="CU64" s="453"/>
      <c r="CV64" s="454"/>
      <c r="CW64" s="458"/>
      <c r="CX64" s="458"/>
      <c r="CY64" s="458"/>
      <c r="CZ64" s="458"/>
      <c r="DA64" s="458"/>
      <c r="DB64" s="458"/>
      <c r="DC64" s="458"/>
      <c r="DD64" s="458"/>
      <c r="DE64" s="458"/>
      <c r="DF64" s="458"/>
      <c r="DG64" s="458"/>
      <c r="DH64" s="458"/>
      <c r="DI64" s="458"/>
      <c r="DJ64" s="459"/>
    </row>
    <row r="65" spans="1:114" s="39" customFormat="1" ht="22.5" customHeight="1" hidden="1" thickBot="1">
      <c r="A65" s="435" t="s">
        <v>66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5"/>
      <c r="Z65" s="435"/>
      <c r="AA65" s="435"/>
      <c r="AB65" s="435"/>
      <c r="AC65" s="435"/>
      <c r="AD65" s="435"/>
      <c r="AE65" s="436"/>
      <c r="AF65" s="433"/>
      <c r="AG65" s="434"/>
      <c r="AH65" s="434"/>
      <c r="AI65" s="434"/>
      <c r="AJ65" s="434"/>
      <c r="AK65" s="467"/>
      <c r="AL65" s="467"/>
      <c r="AM65" s="467"/>
      <c r="AN65" s="467"/>
      <c r="AO65" s="467"/>
      <c r="AP65" s="467"/>
      <c r="AQ65" s="467"/>
      <c r="AR65" s="467"/>
      <c r="AS65" s="467"/>
      <c r="AT65" s="467"/>
      <c r="AU65" s="467"/>
      <c r="AV65" s="467"/>
      <c r="AW65" s="467"/>
      <c r="AX65" s="467"/>
      <c r="AY65" s="467"/>
      <c r="AZ65" s="467"/>
      <c r="BA65" s="467"/>
      <c r="BB65" s="467"/>
      <c r="BC65" s="467"/>
      <c r="BD65" s="467"/>
      <c r="BE65" s="468"/>
      <c r="BF65" s="45"/>
      <c r="BG65" s="469"/>
      <c r="BH65" s="470"/>
      <c r="BI65" s="470"/>
      <c r="BJ65" s="470"/>
      <c r="BK65" s="470"/>
      <c r="BL65" s="470"/>
      <c r="BM65" s="470"/>
      <c r="BN65" s="470"/>
      <c r="BO65" s="470"/>
      <c r="BP65" s="470"/>
      <c r="BQ65" s="470"/>
      <c r="BR65" s="470"/>
      <c r="BS65" s="470"/>
      <c r="BT65" s="470"/>
      <c r="BU65" s="470"/>
      <c r="BV65" s="470"/>
      <c r="BW65" s="470"/>
      <c r="BX65" s="470"/>
      <c r="BY65" s="470"/>
      <c r="BZ65" s="470"/>
      <c r="CA65" s="470"/>
      <c r="CB65" s="470"/>
      <c r="CC65" s="471"/>
      <c r="CD65" s="452"/>
      <c r="CE65" s="453"/>
      <c r="CF65" s="453"/>
      <c r="CG65" s="453"/>
      <c r="CH65" s="453"/>
      <c r="CI65" s="453"/>
      <c r="CJ65" s="453"/>
      <c r="CK65" s="453"/>
      <c r="CL65" s="453"/>
      <c r="CM65" s="453"/>
      <c r="CN65" s="453"/>
      <c r="CO65" s="453"/>
      <c r="CP65" s="453"/>
      <c r="CQ65" s="453"/>
      <c r="CR65" s="453"/>
      <c r="CS65" s="453"/>
      <c r="CT65" s="453"/>
      <c r="CU65" s="453"/>
      <c r="CV65" s="454"/>
      <c r="CW65" s="458"/>
      <c r="CX65" s="458"/>
      <c r="CY65" s="458"/>
      <c r="CZ65" s="458"/>
      <c r="DA65" s="458"/>
      <c r="DB65" s="458"/>
      <c r="DC65" s="458"/>
      <c r="DD65" s="458"/>
      <c r="DE65" s="458"/>
      <c r="DF65" s="458"/>
      <c r="DG65" s="458"/>
      <c r="DH65" s="458"/>
      <c r="DI65" s="458"/>
      <c r="DJ65" s="459"/>
    </row>
    <row r="66" spans="1:114" s="39" customFormat="1" ht="22.5" customHeight="1" hidden="1" thickBo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  <c r="AB66" s="435"/>
      <c r="AC66" s="435"/>
      <c r="AD66" s="435"/>
      <c r="AE66" s="436"/>
      <c r="AF66" s="433"/>
      <c r="AG66" s="434"/>
      <c r="AH66" s="434"/>
      <c r="AI66" s="434"/>
      <c r="AJ66" s="434"/>
      <c r="AK66" s="467"/>
      <c r="AL66" s="467"/>
      <c r="AM66" s="467"/>
      <c r="AN66" s="467"/>
      <c r="AO66" s="467"/>
      <c r="AP66" s="467"/>
      <c r="AQ66" s="467"/>
      <c r="AR66" s="467"/>
      <c r="AS66" s="467"/>
      <c r="AT66" s="467"/>
      <c r="AU66" s="467"/>
      <c r="AV66" s="467"/>
      <c r="AW66" s="467"/>
      <c r="AX66" s="467"/>
      <c r="AY66" s="467"/>
      <c r="AZ66" s="467"/>
      <c r="BA66" s="467"/>
      <c r="BB66" s="467"/>
      <c r="BC66" s="467"/>
      <c r="BD66" s="467"/>
      <c r="BE66" s="468"/>
      <c r="BF66" s="45"/>
      <c r="BG66" s="469"/>
      <c r="BH66" s="470"/>
      <c r="BI66" s="470"/>
      <c r="BJ66" s="470"/>
      <c r="BK66" s="470"/>
      <c r="BL66" s="470"/>
      <c r="BM66" s="470"/>
      <c r="BN66" s="470"/>
      <c r="BO66" s="470"/>
      <c r="BP66" s="470"/>
      <c r="BQ66" s="470"/>
      <c r="BR66" s="470"/>
      <c r="BS66" s="470"/>
      <c r="BT66" s="470"/>
      <c r="BU66" s="470"/>
      <c r="BV66" s="470"/>
      <c r="BW66" s="470"/>
      <c r="BX66" s="470"/>
      <c r="BY66" s="470"/>
      <c r="BZ66" s="470"/>
      <c r="CA66" s="470"/>
      <c r="CB66" s="470"/>
      <c r="CC66" s="471"/>
      <c r="CD66" s="452"/>
      <c r="CE66" s="453"/>
      <c r="CF66" s="453"/>
      <c r="CG66" s="453"/>
      <c r="CH66" s="453"/>
      <c r="CI66" s="453"/>
      <c r="CJ66" s="453"/>
      <c r="CK66" s="453"/>
      <c r="CL66" s="453"/>
      <c r="CM66" s="453"/>
      <c r="CN66" s="453"/>
      <c r="CO66" s="453"/>
      <c r="CP66" s="453"/>
      <c r="CQ66" s="453"/>
      <c r="CR66" s="453"/>
      <c r="CS66" s="453"/>
      <c r="CT66" s="453"/>
      <c r="CU66" s="453"/>
      <c r="CV66" s="454"/>
      <c r="CW66" s="458"/>
      <c r="CX66" s="458"/>
      <c r="CY66" s="458"/>
      <c r="CZ66" s="458"/>
      <c r="DA66" s="458"/>
      <c r="DB66" s="458"/>
      <c r="DC66" s="458"/>
      <c r="DD66" s="458"/>
      <c r="DE66" s="458"/>
      <c r="DF66" s="458"/>
      <c r="DG66" s="458"/>
      <c r="DH66" s="458"/>
      <c r="DI66" s="458"/>
      <c r="DJ66" s="459"/>
    </row>
    <row r="67" spans="1:114" s="39" customFormat="1" ht="22.5" customHeight="1" hidden="1" thickBot="1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  <c r="R67" s="435"/>
      <c r="S67" s="435"/>
      <c r="T67" s="435"/>
      <c r="U67" s="435"/>
      <c r="V67" s="435"/>
      <c r="W67" s="435"/>
      <c r="X67" s="435"/>
      <c r="Y67" s="435"/>
      <c r="Z67" s="435"/>
      <c r="AA67" s="435"/>
      <c r="AB67" s="435"/>
      <c r="AC67" s="435"/>
      <c r="AD67" s="435"/>
      <c r="AE67" s="436"/>
      <c r="AF67" s="433"/>
      <c r="AG67" s="434"/>
      <c r="AH67" s="434"/>
      <c r="AI67" s="434"/>
      <c r="AJ67" s="434"/>
      <c r="AK67" s="467"/>
      <c r="AL67" s="467"/>
      <c r="AM67" s="467"/>
      <c r="AN67" s="467"/>
      <c r="AO67" s="467"/>
      <c r="AP67" s="467"/>
      <c r="AQ67" s="467"/>
      <c r="AR67" s="467"/>
      <c r="AS67" s="467"/>
      <c r="AT67" s="467"/>
      <c r="AU67" s="467"/>
      <c r="AV67" s="467"/>
      <c r="AW67" s="467"/>
      <c r="AX67" s="467"/>
      <c r="AY67" s="467"/>
      <c r="AZ67" s="467"/>
      <c r="BA67" s="467"/>
      <c r="BB67" s="467"/>
      <c r="BC67" s="467"/>
      <c r="BD67" s="467"/>
      <c r="BE67" s="468"/>
      <c r="BF67" s="45"/>
      <c r="BG67" s="469"/>
      <c r="BH67" s="470"/>
      <c r="BI67" s="470"/>
      <c r="BJ67" s="470"/>
      <c r="BK67" s="470"/>
      <c r="BL67" s="470"/>
      <c r="BM67" s="470"/>
      <c r="BN67" s="470"/>
      <c r="BO67" s="470"/>
      <c r="BP67" s="470"/>
      <c r="BQ67" s="470"/>
      <c r="BR67" s="470"/>
      <c r="BS67" s="470"/>
      <c r="BT67" s="470"/>
      <c r="BU67" s="470"/>
      <c r="BV67" s="470"/>
      <c r="BW67" s="470"/>
      <c r="BX67" s="470"/>
      <c r="BY67" s="470"/>
      <c r="BZ67" s="470"/>
      <c r="CA67" s="470"/>
      <c r="CB67" s="470"/>
      <c r="CC67" s="471"/>
      <c r="CD67" s="452"/>
      <c r="CE67" s="453"/>
      <c r="CF67" s="453"/>
      <c r="CG67" s="453"/>
      <c r="CH67" s="453"/>
      <c r="CI67" s="453"/>
      <c r="CJ67" s="453"/>
      <c r="CK67" s="453"/>
      <c r="CL67" s="453"/>
      <c r="CM67" s="453"/>
      <c r="CN67" s="453"/>
      <c r="CO67" s="453"/>
      <c r="CP67" s="453"/>
      <c r="CQ67" s="453"/>
      <c r="CR67" s="453"/>
      <c r="CS67" s="453"/>
      <c r="CT67" s="453"/>
      <c r="CU67" s="453"/>
      <c r="CV67" s="454"/>
      <c r="CW67" s="458"/>
      <c r="CX67" s="458"/>
      <c r="CY67" s="458"/>
      <c r="CZ67" s="458"/>
      <c r="DA67" s="458"/>
      <c r="DB67" s="458"/>
      <c r="DC67" s="458"/>
      <c r="DD67" s="458"/>
      <c r="DE67" s="458"/>
      <c r="DF67" s="458"/>
      <c r="DG67" s="458"/>
      <c r="DH67" s="458"/>
      <c r="DI67" s="458"/>
      <c r="DJ67" s="459"/>
    </row>
    <row r="68" spans="1:114" s="39" customFormat="1" ht="22.5" customHeight="1" hidden="1" thickBot="1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  <c r="R68" s="435"/>
      <c r="S68" s="435"/>
      <c r="T68" s="435"/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6"/>
      <c r="AF68" s="433"/>
      <c r="AG68" s="434"/>
      <c r="AH68" s="434"/>
      <c r="AI68" s="434"/>
      <c r="AJ68" s="434"/>
      <c r="AK68" s="467"/>
      <c r="AL68" s="467"/>
      <c r="AM68" s="467"/>
      <c r="AN68" s="467"/>
      <c r="AO68" s="467"/>
      <c r="AP68" s="467"/>
      <c r="AQ68" s="467"/>
      <c r="AR68" s="467"/>
      <c r="AS68" s="467"/>
      <c r="AT68" s="467"/>
      <c r="AU68" s="467"/>
      <c r="AV68" s="467"/>
      <c r="AW68" s="467"/>
      <c r="AX68" s="467"/>
      <c r="AY68" s="467"/>
      <c r="AZ68" s="467"/>
      <c r="BA68" s="467"/>
      <c r="BB68" s="467"/>
      <c r="BC68" s="467"/>
      <c r="BD68" s="467"/>
      <c r="BE68" s="468"/>
      <c r="BF68" s="45"/>
      <c r="BG68" s="469"/>
      <c r="BH68" s="470"/>
      <c r="BI68" s="470"/>
      <c r="BJ68" s="470"/>
      <c r="BK68" s="470"/>
      <c r="BL68" s="470"/>
      <c r="BM68" s="470"/>
      <c r="BN68" s="470"/>
      <c r="BO68" s="470"/>
      <c r="BP68" s="470"/>
      <c r="BQ68" s="470"/>
      <c r="BR68" s="470"/>
      <c r="BS68" s="470"/>
      <c r="BT68" s="470"/>
      <c r="BU68" s="470"/>
      <c r="BV68" s="470"/>
      <c r="BW68" s="470"/>
      <c r="BX68" s="470"/>
      <c r="BY68" s="470"/>
      <c r="BZ68" s="470"/>
      <c r="CA68" s="470"/>
      <c r="CB68" s="470"/>
      <c r="CC68" s="471"/>
      <c r="CD68" s="452"/>
      <c r="CE68" s="453"/>
      <c r="CF68" s="453"/>
      <c r="CG68" s="453"/>
      <c r="CH68" s="453"/>
      <c r="CI68" s="453"/>
      <c r="CJ68" s="453"/>
      <c r="CK68" s="453"/>
      <c r="CL68" s="453"/>
      <c r="CM68" s="453"/>
      <c r="CN68" s="453"/>
      <c r="CO68" s="453"/>
      <c r="CP68" s="453"/>
      <c r="CQ68" s="453"/>
      <c r="CR68" s="453"/>
      <c r="CS68" s="453"/>
      <c r="CT68" s="453"/>
      <c r="CU68" s="453"/>
      <c r="CV68" s="454"/>
      <c r="CW68" s="458"/>
      <c r="CX68" s="458"/>
      <c r="CY68" s="458"/>
      <c r="CZ68" s="458"/>
      <c r="DA68" s="458"/>
      <c r="DB68" s="458"/>
      <c r="DC68" s="458"/>
      <c r="DD68" s="458"/>
      <c r="DE68" s="458"/>
      <c r="DF68" s="458"/>
      <c r="DG68" s="458"/>
      <c r="DH68" s="458"/>
      <c r="DI68" s="458"/>
      <c r="DJ68" s="459"/>
    </row>
    <row r="69" spans="1:114" s="39" customFormat="1" ht="22.5" customHeight="1" hidden="1" thickBo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  <c r="R69" s="435"/>
      <c r="S69" s="435"/>
      <c r="T69" s="435"/>
      <c r="U69" s="435"/>
      <c r="V69" s="435"/>
      <c r="W69" s="435"/>
      <c r="X69" s="435"/>
      <c r="Y69" s="435"/>
      <c r="Z69" s="435"/>
      <c r="AA69" s="435"/>
      <c r="AB69" s="435"/>
      <c r="AC69" s="435"/>
      <c r="AD69" s="435"/>
      <c r="AE69" s="436"/>
      <c r="AF69" s="433"/>
      <c r="AG69" s="434"/>
      <c r="AH69" s="434"/>
      <c r="AI69" s="434"/>
      <c r="AJ69" s="434"/>
      <c r="AK69" s="467"/>
      <c r="AL69" s="467"/>
      <c r="AM69" s="467"/>
      <c r="AN69" s="467"/>
      <c r="AO69" s="467"/>
      <c r="AP69" s="467"/>
      <c r="AQ69" s="467"/>
      <c r="AR69" s="467"/>
      <c r="AS69" s="467"/>
      <c r="AT69" s="467"/>
      <c r="AU69" s="467"/>
      <c r="AV69" s="467"/>
      <c r="AW69" s="467"/>
      <c r="AX69" s="467"/>
      <c r="AY69" s="467"/>
      <c r="AZ69" s="467"/>
      <c r="BA69" s="467"/>
      <c r="BB69" s="467"/>
      <c r="BC69" s="467"/>
      <c r="BD69" s="467"/>
      <c r="BE69" s="468"/>
      <c r="BF69" s="45"/>
      <c r="BG69" s="469"/>
      <c r="BH69" s="470"/>
      <c r="BI69" s="470"/>
      <c r="BJ69" s="470"/>
      <c r="BK69" s="470"/>
      <c r="BL69" s="470"/>
      <c r="BM69" s="470"/>
      <c r="BN69" s="470"/>
      <c r="BO69" s="470"/>
      <c r="BP69" s="470"/>
      <c r="BQ69" s="470"/>
      <c r="BR69" s="470"/>
      <c r="BS69" s="470"/>
      <c r="BT69" s="470"/>
      <c r="BU69" s="470"/>
      <c r="BV69" s="470"/>
      <c r="BW69" s="470"/>
      <c r="BX69" s="470"/>
      <c r="BY69" s="470"/>
      <c r="BZ69" s="470"/>
      <c r="CA69" s="470"/>
      <c r="CB69" s="470"/>
      <c r="CC69" s="471"/>
      <c r="CD69" s="452"/>
      <c r="CE69" s="453"/>
      <c r="CF69" s="453"/>
      <c r="CG69" s="453"/>
      <c r="CH69" s="453"/>
      <c r="CI69" s="453"/>
      <c r="CJ69" s="453"/>
      <c r="CK69" s="453"/>
      <c r="CL69" s="453"/>
      <c r="CM69" s="453"/>
      <c r="CN69" s="453"/>
      <c r="CO69" s="453"/>
      <c r="CP69" s="453"/>
      <c r="CQ69" s="453"/>
      <c r="CR69" s="453"/>
      <c r="CS69" s="453"/>
      <c r="CT69" s="453"/>
      <c r="CU69" s="453"/>
      <c r="CV69" s="454"/>
      <c r="CW69" s="458"/>
      <c r="CX69" s="458"/>
      <c r="CY69" s="458"/>
      <c r="CZ69" s="458"/>
      <c r="DA69" s="458"/>
      <c r="DB69" s="458"/>
      <c r="DC69" s="458"/>
      <c r="DD69" s="458"/>
      <c r="DE69" s="458"/>
      <c r="DF69" s="458"/>
      <c r="DG69" s="458"/>
      <c r="DH69" s="458"/>
      <c r="DI69" s="458"/>
      <c r="DJ69" s="459"/>
    </row>
    <row r="70" spans="1:114" s="39" customFormat="1" ht="22.5" customHeight="1" hidden="1" thickBot="1">
      <c r="A70" s="435" t="s">
        <v>67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  <c r="AA70" s="435"/>
      <c r="AB70" s="435"/>
      <c r="AC70" s="435"/>
      <c r="AD70" s="435"/>
      <c r="AE70" s="436"/>
      <c r="AF70" s="433"/>
      <c r="AG70" s="434"/>
      <c r="AH70" s="434"/>
      <c r="AI70" s="434"/>
      <c r="AJ70" s="434"/>
      <c r="AK70" s="467"/>
      <c r="AL70" s="467"/>
      <c r="AM70" s="467"/>
      <c r="AN70" s="467"/>
      <c r="AO70" s="467"/>
      <c r="AP70" s="467"/>
      <c r="AQ70" s="467"/>
      <c r="AR70" s="467"/>
      <c r="AS70" s="467"/>
      <c r="AT70" s="467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8"/>
      <c r="BF70" s="45"/>
      <c r="BG70" s="469"/>
      <c r="BH70" s="470"/>
      <c r="BI70" s="470"/>
      <c r="BJ70" s="470"/>
      <c r="BK70" s="470"/>
      <c r="BL70" s="470"/>
      <c r="BM70" s="470"/>
      <c r="BN70" s="470"/>
      <c r="BO70" s="470"/>
      <c r="BP70" s="470"/>
      <c r="BQ70" s="470"/>
      <c r="BR70" s="470"/>
      <c r="BS70" s="470"/>
      <c r="BT70" s="470"/>
      <c r="BU70" s="470"/>
      <c r="BV70" s="470"/>
      <c r="BW70" s="470"/>
      <c r="BX70" s="470"/>
      <c r="BY70" s="470"/>
      <c r="BZ70" s="470"/>
      <c r="CA70" s="470"/>
      <c r="CB70" s="470"/>
      <c r="CC70" s="471"/>
      <c r="CD70" s="469"/>
      <c r="CE70" s="470"/>
      <c r="CF70" s="470"/>
      <c r="CG70" s="470"/>
      <c r="CH70" s="470"/>
      <c r="CI70" s="470"/>
      <c r="CJ70" s="470"/>
      <c r="CK70" s="470"/>
      <c r="CL70" s="470"/>
      <c r="CM70" s="470"/>
      <c r="CN70" s="470"/>
      <c r="CO70" s="470"/>
      <c r="CP70" s="470"/>
      <c r="CQ70" s="470"/>
      <c r="CR70" s="470"/>
      <c r="CS70" s="470"/>
      <c r="CT70" s="470"/>
      <c r="CU70" s="470"/>
      <c r="CV70" s="471"/>
      <c r="CW70" s="472"/>
      <c r="CX70" s="472"/>
      <c r="CY70" s="472"/>
      <c r="CZ70" s="472"/>
      <c r="DA70" s="472"/>
      <c r="DB70" s="472"/>
      <c r="DC70" s="472"/>
      <c r="DD70" s="472"/>
      <c r="DE70" s="472"/>
      <c r="DF70" s="472"/>
      <c r="DG70" s="472"/>
      <c r="DH70" s="472"/>
      <c r="DI70" s="472"/>
      <c r="DJ70" s="473"/>
    </row>
    <row r="71" spans="1:114" s="42" customFormat="1" ht="22.5" customHeight="1" hidden="1" thickBot="1">
      <c r="A71" s="428" t="s">
        <v>68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8"/>
      <c r="AB71" s="428"/>
      <c r="AC71" s="428"/>
      <c r="AD71" s="428"/>
      <c r="AE71" s="488"/>
      <c r="AF71" s="489"/>
      <c r="AG71" s="490"/>
      <c r="AH71" s="490"/>
      <c r="AI71" s="490"/>
      <c r="AJ71" s="490"/>
      <c r="AK71" s="491"/>
      <c r="AL71" s="491"/>
      <c r="AM71" s="491"/>
      <c r="AN71" s="491"/>
      <c r="AO71" s="491"/>
      <c r="AP71" s="491"/>
      <c r="AQ71" s="491"/>
      <c r="AR71" s="491"/>
      <c r="AS71" s="491"/>
      <c r="AT71" s="491"/>
      <c r="AU71" s="491"/>
      <c r="AV71" s="491"/>
      <c r="AW71" s="491"/>
      <c r="AX71" s="491"/>
      <c r="AY71" s="491"/>
      <c r="AZ71" s="491"/>
      <c r="BA71" s="491"/>
      <c r="BB71" s="491"/>
      <c r="BC71" s="491"/>
      <c r="BD71" s="491"/>
      <c r="BE71" s="492"/>
      <c r="BF71" s="46"/>
      <c r="BG71" s="476"/>
      <c r="BH71" s="477"/>
      <c r="BI71" s="477"/>
      <c r="BJ71" s="477"/>
      <c r="BK71" s="477"/>
      <c r="BL71" s="477"/>
      <c r="BM71" s="477"/>
      <c r="BN71" s="477"/>
      <c r="BO71" s="477"/>
      <c r="BP71" s="477"/>
      <c r="BQ71" s="477"/>
      <c r="BR71" s="477"/>
      <c r="BS71" s="477"/>
      <c r="BT71" s="477"/>
      <c r="BU71" s="477"/>
      <c r="BV71" s="477"/>
      <c r="BW71" s="477"/>
      <c r="BX71" s="477"/>
      <c r="BY71" s="477"/>
      <c r="BZ71" s="477"/>
      <c r="CA71" s="477"/>
      <c r="CB71" s="477"/>
      <c r="CC71" s="478"/>
      <c r="CD71" s="476"/>
      <c r="CE71" s="477"/>
      <c r="CF71" s="477"/>
      <c r="CG71" s="477"/>
      <c r="CH71" s="477"/>
      <c r="CI71" s="477"/>
      <c r="CJ71" s="477"/>
      <c r="CK71" s="477"/>
      <c r="CL71" s="477"/>
      <c r="CM71" s="477"/>
      <c r="CN71" s="477"/>
      <c r="CO71" s="477"/>
      <c r="CP71" s="477"/>
      <c r="CQ71" s="477"/>
      <c r="CR71" s="477"/>
      <c r="CS71" s="477"/>
      <c r="CT71" s="477"/>
      <c r="CU71" s="477"/>
      <c r="CV71" s="478"/>
      <c r="CW71" s="479"/>
      <c r="CX71" s="479"/>
      <c r="CY71" s="479"/>
      <c r="CZ71" s="479"/>
      <c r="DA71" s="479"/>
      <c r="DB71" s="479"/>
      <c r="DC71" s="479"/>
      <c r="DD71" s="479"/>
      <c r="DE71" s="479"/>
      <c r="DF71" s="479"/>
      <c r="DG71" s="479"/>
      <c r="DH71" s="479"/>
      <c r="DI71" s="479"/>
      <c r="DJ71" s="480"/>
    </row>
    <row r="72" spans="1:114" s="48" customFormat="1" ht="22.5" customHeight="1" hidden="1" thickBot="1">
      <c r="A72" s="493" t="s">
        <v>69</v>
      </c>
      <c r="B72" s="493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3"/>
      <c r="U72" s="493"/>
      <c r="V72" s="493"/>
      <c r="W72" s="493"/>
      <c r="X72" s="493"/>
      <c r="Y72" s="493"/>
      <c r="Z72" s="493"/>
      <c r="AA72" s="493"/>
      <c r="AB72" s="493"/>
      <c r="AC72" s="493"/>
      <c r="AD72" s="493"/>
      <c r="AE72" s="494"/>
      <c r="AF72" s="495"/>
      <c r="AG72" s="496"/>
      <c r="AH72" s="496"/>
      <c r="AI72" s="496"/>
      <c r="AJ72" s="496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5"/>
      <c r="BF72" s="47"/>
      <c r="BG72" s="469"/>
      <c r="BH72" s="470"/>
      <c r="BI72" s="470"/>
      <c r="BJ72" s="470"/>
      <c r="BK72" s="470"/>
      <c r="BL72" s="470"/>
      <c r="BM72" s="470"/>
      <c r="BN72" s="470"/>
      <c r="BO72" s="470"/>
      <c r="BP72" s="470"/>
      <c r="BQ72" s="470"/>
      <c r="BR72" s="470"/>
      <c r="BS72" s="470"/>
      <c r="BT72" s="470"/>
      <c r="BU72" s="470"/>
      <c r="BV72" s="470"/>
      <c r="BW72" s="470"/>
      <c r="BX72" s="470"/>
      <c r="BY72" s="470"/>
      <c r="BZ72" s="470"/>
      <c r="CA72" s="470"/>
      <c r="CB72" s="470"/>
      <c r="CC72" s="471"/>
      <c r="CD72" s="469"/>
      <c r="CE72" s="470"/>
      <c r="CF72" s="470"/>
      <c r="CG72" s="470"/>
      <c r="CH72" s="470"/>
      <c r="CI72" s="470"/>
      <c r="CJ72" s="470"/>
      <c r="CK72" s="470"/>
      <c r="CL72" s="470"/>
      <c r="CM72" s="470"/>
      <c r="CN72" s="470"/>
      <c r="CO72" s="470"/>
      <c r="CP72" s="470"/>
      <c r="CQ72" s="470"/>
      <c r="CR72" s="470"/>
      <c r="CS72" s="470"/>
      <c r="CT72" s="470"/>
      <c r="CU72" s="470"/>
      <c r="CV72" s="471"/>
      <c r="CW72" s="481"/>
      <c r="CX72" s="481"/>
      <c r="CY72" s="481"/>
      <c r="CZ72" s="481"/>
      <c r="DA72" s="481"/>
      <c r="DB72" s="481"/>
      <c r="DC72" s="481"/>
      <c r="DD72" s="481"/>
      <c r="DE72" s="481"/>
      <c r="DF72" s="481"/>
      <c r="DG72" s="481"/>
      <c r="DH72" s="481"/>
      <c r="DI72" s="481"/>
      <c r="DJ72" s="482"/>
    </row>
    <row r="73" spans="1:114" s="39" customFormat="1" ht="24.75" customHeight="1" hidden="1" thickBot="1">
      <c r="A73" s="497" t="s">
        <v>70</v>
      </c>
      <c r="B73" s="497"/>
      <c r="C73" s="497"/>
      <c r="D73" s="497"/>
      <c r="E73" s="497"/>
      <c r="F73" s="497"/>
      <c r="G73" s="497"/>
      <c r="H73" s="497"/>
      <c r="I73" s="497"/>
      <c r="J73" s="497"/>
      <c r="K73" s="49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8"/>
      <c r="AF73" s="433"/>
      <c r="AG73" s="434"/>
      <c r="AH73" s="434"/>
      <c r="AI73" s="434"/>
      <c r="AJ73" s="434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7"/>
      <c r="BA73" s="467"/>
      <c r="BB73" s="467"/>
      <c r="BC73" s="467"/>
      <c r="BD73" s="467"/>
      <c r="BE73" s="468"/>
      <c r="BF73" s="45"/>
      <c r="BG73" s="469"/>
      <c r="BH73" s="470"/>
      <c r="BI73" s="470"/>
      <c r="BJ73" s="470"/>
      <c r="BK73" s="470"/>
      <c r="BL73" s="470"/>
      <c r="BM73" s="470"/>
      <c r="BN73" s="470"/>
      <c r="BO73" s="470"/>
      <c r="BP73" s="470"/>
      <c r="BQ73" s="470"/>
      <c r="BR73" s="470"/>
      <c r="BS73" s="470"/>
      <c r="BT73" s="470"/>
      <c r="BU73" s="470"/>
      <c r="BV73" s="470"/>
      <c r="BW73" s="470"/>
      <c r="BX73" s="470"/>
      <c r="BY73" s="470"/>
      <c r="BZ73" s="470"/>
      <c r="CA73" s="470"/>
      <c r="CB73" s="470"/>
      <c r="CC73" s="471"/>
      <c r="CD73" s="469"/>
      <c r="CE73" s="470"/>
      <c r="CF73" s="470"/>
      <c r="CG73" s="470"/>
      <c r="CH73" s="470"/>
      <c r="CI73" s="470"/>
      <c r="CJ73" s="470"/>
      <c r="CK73" s="470"/>
      <c r="CL73" s="470"/>
      <c r="CM73" s="470"/>
      <c r="CN73" s="470"/>
      <c r="CO73" s="470"/>
      <c r="CP73" s="470"/>
      <c r="CQ73" s="470"/>
      <c r="CR73" s="470"/>
      <c r="CS73" s="470"/>
      <c r="CT73" s="470"/>
      <c r="CU73" s="470"/>
      <c r="CV73" s="471"/>
      <c r="CW73" s="472"/>
      <c r="CX73" s="472"/>
      <c r="CY73" s="472"/>
      <c r="CZ73" s="472"/>
      <c r="DA73" s="472"/>
      <c r="DB73" s="472"/>
      <c r="DC73" s="472"/>
      <c r="DD73" s="472"/>
      <c r="DE73" s="472"/>
      <c r="DF73" s="472"/>
      <c r="DG73" s="472"/>
      <c r="DH73" s="472"/>
      <c r="DI73" s="472"/>
      <c r="DJ73" s="473"/>
    </row>
    <row r="74" spans="1:114" s="50" customFormat="1" ht="15" customHeight="1" hidden="1" thickBot="1">
      <c r="A74" s="499" t="s">
        <v>589</v>
      </c>
      <c r="B74" s="499"/>
      <c r="C74" s="499"/>
      <c r="D74" s="499"/>
      <c r="E74" s="499"/>
      <c r="F74" s="499"/>
      <c r="G74" s="499"/>
      <c r="H74" s="499"/>
      <c r="I74" s="499"/>
      <c r="J74" s="499"/>
      <c r="K74" s="499"/>
      <c r="L74" s="499"/>
      <c r="M74" s="499"/>
      <c r="N74" s="499"/>
      <c r="O74" s="499"/>
      <c r="P74" s="499"/>
      <c r="Q74" s="499"/>
      <c r="R74" s="499"/>
      <c r="S74" s="499"/>
      <c r="T74" s="499"/>
      <c r="U74" s="499"/>
      <c r="V74" s="499"/>
      <c r="W74" s="499"/>
      <c r="X74" s="499"/>
      <c r="Y74" s="499"/>
      <c r="Z74" s="499"/>
      <c r="AA74" s="499"/>
      <c r="AB74" s="499"/>
      <c r="AC74" s="499"/>
      <c r="AD74" s="499"/>
      <c r="AE74" s="500"/>
      <c r="AF74" s="501"/>
      <c r="AG74" s="502"/>
      <c r="AH74" s="502"/>
      <c r="AI74" s="502"/>
      <c r="AJ74" s="502"/>
      <c r="AK74" s="503"/>
      <c r="AL74" s="503"/>
      <c r="AM74" s="503"/>
      <c r="AN74" s="503"/>
      <c r="AO74" s="503"/>
      <c r="AP74" s="503"/>
      <c r="AQ74" s="503"/>
      <c r="AR74" s="503"/>
      <c r="AS74" s="503"/>
      <c r="AT74" s="503"/>
      <c r="AU74" s="503"/>
      <c r="AV74" s="503"/>
      <c r="AW74" s="503"/>
      <c r="AX74" s="503"/>
      <c r="AY74" s="503"/>
      <c r="AZ74" s="503"/>
      <c r="BA74" s="503"/>
      <c r="BB74" s="503"/>
      <c r="BC74" s="503"/>
      <c r="BD74" s="503"/>
      <c r="BE74" s="504"/>
      <c r="BF74" s="49"/>
      <c r="BG74" s="483">
        <f>BG78+BG75+BG77+BG79+BG80+BG85+BG86+BG87+BG88+BG89+BG90+BG91+BG92+BG93+BG94+BG76</f>
        <v>57759400</v>
      </c>
      <c r="BH74" s="484"/>
      <c r="BI74" s="484"/>
      <c r="BJ74" s="484"/>
      <c r="BK74" s="484"/>
      <c r="BL74" s="484"/>
      <c r="BM74" s="484"/>
      <c r="BN74" s="484"/>
      <c r="BO74" s="484"/>
      <c r="BP74" s="484"/>
      <c r="BQ74" s="484"/>
      <c r="BR74" s="484"/>
      <c r="BS74" s="484"/>
      <c r="BT74" s="484"/>
      <c r="BU74" s="484"/>
      <c r="BV74" s="484"/>
      <c r="BW74" s="484"/>
      <c r="BX74" s="484"/>
      <c r="BY74" s="484"/>
      <c r="BZ74" s="484"/>
      <c r="CA74" s="484"/>
      <c r="CB74" s="484"/>
      <c r="CC74" s="485"/>
      <c r="CD74" s="483">
        <f>CD78+CD75+CD77+CD79+CD80+CD85+CD86+CD87+CD88+CD89+CD90+CD91+CD92+CD93+CD94+CD76</f>
        <v>60229028</v>
      </c>
      <c r="CE74" s="484"/>
      <c r="CF74" s="484"/>
      <c r="CG74" s="484"/>
      <c r="CH74" s="484"/>
      <c r="CI74" s="484"/>
      <c r="CJ74" s="484"/>
      <c r="CK74" s="484"/>
      <c r="CL74" s="484"/>
      <c r="CM74" s="484"/>
      <c r="CN74" s="484"/>
      <c r="CO74" s="484"/>
      <c r="CP74" s="484"/>
      <c r="CQ74" s="484"/>
      <c r="CR74" s="484"/>
      <c r="CS74" s="484"/>
      <c r="CT74" s="484"/>
      <c r="CU74" s="484"/>
      <c r="CV74" s="485"/>
      <c r="CW74" s="486"/>
      <c r="CX74" s="486"/>
      <c r="CY74" s="486"/>
      <c r="CZ74" s="486"/>
      <c r="DA74" s="486"/>
      <c r="DB74" s="486"/>
      <c r="DC74" s="486"/>
      <c r="DD74" s="486"/>
      <c r="DE74" s="486"/>
      <c r="DF74" s="486"/>
      <c r="DG74" s="486"/>
      <c r="DH74" s="486"/>
      <c r="DI74" s="486"/>
      <c r="DJ74" s="487"/>
    </row>
    <row r="75" spans="1:114" s="52" customFormat="1" ht="22.5" customHeight="1" hidden="1" thickBot="1">
      <c r="A75" s="510" t="s">
        <v>71</v>
      </c>
      <c r="B75" s="510"/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/>
      <c r="AB75" s="510"/>
      <c r="AC75" s="510"/>
      <c r="AD75" s="510"/>
      <c r="AE75" s="511"/>
      <c r="AF75" s="512" t="s">
        <v>72</v>
      </c>
      <c r="AG75" s="513"/>
      <c r="AH75" s="513"/>
      <c r="AI75" s="513"/>
      <c r="AJ75" s="513"/>
      <c r="AK75" s="514"/>
      <c r="AL75" s="514"/>
      <c r="AM75" s="514"/>
      <c r="AN75" s="514"/>
      <c r="AO75" s="514"/>
      <c r="AP75" s="514"/>
      <c r="AQ75" s="514"/>
      <c r="AR75" s="514"/>
      <c r="AS75" s="514"/>
      <c r="AT75" s="514"/>
      <c r="AU75" s="514"/>
      <c r="AV75" s="514"/>
      <c r="AW75" s="514"/>
      <c r="AX75" s="514"/>
      <c r="AY75" s="514"/>
      <c r="AZ75" s="514"/>
      <c r="BA75" s="514"/>
      <c r="BB75" s="514"/>
      <c r="BC75" s="514"/>
      <c r="BD75" s="514"/>
      <c r="BE75" s="515"/>
      <c r="BF75" s="51"/>
      <c r="BG75" s="505">
        <v>570800</v>
      </c>
      <c r="BH75" s="506"/>
      <c r="BI75" s="506"/>
      <c r="BJ75" s="506"/>
      <c r="BK75" s="506"/>
      <c r="BL75" s="506"/>
      <c r="BM75" s="506"/>
      <c r="BN75" s="506"/>
      <c r="BO75" s="506"/>
      <c r="BP75" s="506"/>
      <c r="BQ75" s="506"/>
      <c r="BR75" s="506"/>
      <c r="BS75" s="506"/>
      <c r="BT75" s="506"/>
      <c r="BU75" s="506"/>
      <c r="BV75" s="506"/>
      <c r="BW75" s="506"/>
      <c r="BX75" s="506"/>
      <c r="BY75" s="506"/>
      <c r="BZ75" s="506"/>
      <c r="CA75" s="506"/>
      <c r="CB75" s="506"/>
      <c r="CC75" s="507"/>
      <c r="CD75" s="505">
        <v>570800</v>
      </c>
      <c r="CE75" s="506"/>
      <c r="CF75" s="506"/>
      <c r="CG75" s="506"/>
      <c r="CH75" s="506"/>
      <c r="CI75" s="506"/>
      <c r="CJ75" s="506"/>
      <c r="CK75" s="506"/>
      <c r="CL75" s="506"/>
      <c r="CM75" s="506"/>
      <c r="CN75" s="506"/>
      <c r="CO75" s="506"/>
      <c r="CP75" s="506"/>
      <c r="CQ75" s="506"/>
      <c r="CR75" s="506"/>
      <c r="CS75" s="506"/>
      <c r="CT75" s="506"/>
      <c r="CU75" s="506"/>
      <c r="CV75" s="507"/>
      <c r="CW75" s="508"/>
      <c r="CX75" s="508"/>
      <c r="CY75" s="508"/>
      <c r="CZ75" s="508"/>
      <c r="DA75" s="508"/>
      <c r="DB75" s="508"/>
      <c r="DC75" s="508"/>
      <c r="DD75" s="508"/>
      <c r="DE75" s="508"/>
      <c r="DF75" s="508"/>
      <c r="DG75" s="508"/>
      <c r="DH75" s="508"/>
      <c r="DI75" s="508"/>
      <c r="DJ75" s="509"/>
    </row>
    <row r="76" spans="1:114" s="42" customFormat="1" ht="33.75" customHeight="1" hidden="1">
      <c r="A76" s="510" t="s">
        <v>73</v>
      </c>
      <c r="B76" s="510"/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1"/>
      <c r="AF76" s="489" t="s">
        <v>72</v>
      </c>
      <c r="AG76" s="490"/>
      <c r="AH76" s="490"/>
      <c r="AI76" s="490"/>
      <c r="AJ76" s="490"/>
      <c r="AK76" s="491"/>
      <c r="AL76" s="491"/>
      <c r="AM76" s="491"/>
      <c r="AN76" s="491"/>
      <c r="AO76" s="491"/>
      <c r="AP76" s="491"/>
      <c r="AQ76" s="491"/>
      <c r="AR76" s="491"/>
      <c r="AS76" s="491"/>
      <c r="AT76" s="491"/>
      <c r="AU76" s="491"/>
      <c r="AV76" s="491"/>
      <c r="AW76" s="491"/>
      <c r="AX76" s="491"/>
      <c r="AY76" s="491"/>
      <c r="AZ76" s="491"/>
      <c r="BA76" s="491"/>
      <c r="BB76" s="491"/>
      <c r="BC76" s="491"/>
      <c r="BD76" s="491"/>
      <c r="BE76" s="492"/>
      <c r="BF76" s="46"/>
      <c r="BG76" s="476"/>
      <c r="BH76" s="477"/>
      <c r="BI76" s="477"/>
      <c r="BJ76" s="477"/>
      <c r="BK76" s="477"/>
      <c r="BL76" s="477"/>
      <c r="BM76" s="477"/>
      <c r="BN76" s="477"/>
      <c r="BO76" s="477"/>
      <c r="BP76" s="477"/>
      <c r="BQ76" s="477"/>
      <c r="BR76" s="477"/>
      <c r="BS76" s="477"/>
      <c r="BT76" s="477"/>
      <c r="BU76" s="477"/>
      <c r="BV76" s="477"/>
      <c r="BW76" s="477"/>
      <c r="BX76" s="477"/>
      <c r="BY76" s="477"/>
      <c r="BZ76" s="477"/>
      <c r="CA76" s="477"/>
      <c r="CB76" s="477"/>
      <c r="CC76" s="478"/>
      <c r="CD76" s="476"/>
      <c r="CE76" s="477"/>
      <c r="CF76" s="477"/>
      <c r="CG76" s="477"/>
      <c r="CH76" s="477"/>
      <c r="CI76" s="477"/>
      <c r="CJ76" s="477"/>
      <c r="CK76" s="477"/>
      <c r="CL76" s="477"/>
      <c r="CM76" s="477"/>
      <c r="CN76" s="477"/>
      <c r="CO76" s="477"/>
      <c r="CP76" s="477"/>
      <c r="CQ76" s="477"/>
      <c r="CR76" s="477"/>
      <c r="CS76" s="477"/>
      <c r="CT76" s="477"/>
      <c r="CU76" s="477"/>
      <c r="CV76" s="478"/>
      <c r="CW76" s="472"/>
      <c r="CX76" s="472"/>
      <c r="CY76" s="472"/>
      <c r="CZ76" s="472"/>
      <c r="DA76" s="472"/>
      <c r="DB76" s="472"/>
      <c r="DC76" s="472"/>
      <c r="DD76" s="472"/>
      <c r="DE76" s="472"/>
      <c r="DF76" s="472"/>
      <c r="DG76" s="472"/>
      <c r="DH76" s="472"/>
      <c r="DI76" s="472"/>
      <c r="DJ76" s="473"/>
    </row>
    <row r="77" spans="1:114" s="54" customFormat="1" ht="44.25" customHeight="1" hidden="1" thickBot="1">
      <c r="A77" s="518" t="s">
        <v>74</v>
      </c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518"/>
      <c r="W77" s="518"/>
      <c r="X77" s="518"/>
      <c r="Y77" s="518"/>
      <c r="Z77" s="518"/>
      <c r="AA77" s="518"/>
      <c r="AB77" s="518"/>
      <c r="AC77" s="518"/>
      <c r="AD77" s="518"/>
      <c r="AE77" s="519"/>
      <c r="AF77" s="520" t="s">
        <v>75</v>
      </c>
      <c r="AG77" s="521"/>
      <c r="AH77" s="521"/>
      <c r="AI77" s="521"/>
      <c r="AJ77" s="521"/>
      <c r="AK77" s="526"/>
      <c r="AL77" s="526"/>
      <c r="AM77" s="526"/>
      <c r="AN77" s="526"/>
      <c r="AO77" s="526"/>
      <c r="AP77" s="526"/>
      <c r="AQ77" s="526"/>
      <c r="AR77" s="526"/>
      <c r="AS77" s="526"/>
      <c r="AT77" s="526"/>
      <c r="AU77" s="526"/>
      <c r="AV77" s="526"/>
      <c r="AW77" s="526"/>
      <c r="AX77" s="526"/>
      <c r="AY77" s="526"/>
      <c r="AZ77" s="526"/>
      <c r="BA77" s="526"/>
      <c r="BB77" s="526"/>
      <c r="BC77" s="526"/>
      <c r="BD77" s="526"/>
      <c r="BE77" s="527"/>
      <c r="BF77" s="53"/>
      <c r="BG77" s="476"/>
      <c r="BH77" s="477"/>
      <c r="BI77" s="477"/>
      <c r="BJ77" s="477"/>
      <c r="BK77" s="477"/>
      <c r="BL77" s="477"/>
      <c r="BM77" s="477"/>
      <c r="BN77" s="477"/>
      <c r="BO77" s="477"/>
      <c r="BP77" s="477"/>
      <c r="BQ77" s="477"/>
      <c r="BR77" s="477"/>
      <c r="BS77" s="477"/>
      <c r="BT77" s="477"/>
      <c r="BU77" s="477"/>
      <c r="BV77" s="477"/>
      <c r="BW77" s="477"/>
      <c r="BX77" s="477"/>
      <c r="BY77" s="477"/>
      <c r="BZ77" s="477"/>
      <c r="CA77" s="477"/>
      <c r="CB77" s="477"/>
      <c r="CC77" s="478"/>
      <c r="CD77" s="476">
        <v>1385000</v>
      </c>
      <c r="CE77" s="477"/>
      <c r="CF77" s="477"/>
      <c r="CG77" s="477"/>
      <c r="CH77" s="477"/>
      <c r="CI77" s="477"/>
      <c r="CJ77" s="477"/>
      <c r="CK77" s="477"/>
      <c r="CL77" s="477"/>
      <c r="CM77" s="477"/>
      <c r="CN77" s="477"/>
      <c r="CO77" s="477"/>
      <c r="CP77" s="477"/>
      <c r="CQ77" s="477"/>
      <c r="CR77" s="477"/>
      <c r="CS77" s="477"/>
      <c r="CT77" s="477"/>
      <c r="CU77" s="477"/>
      <c r="CV77" s="478"/>
      <c r="CW77" s="472"/>
      <c r="CX77" s="472"/>
      <c r="CY77" s="472"/>
      <c r="CZ77" s="472"/>
      <c r="DA77" s="472"/>
      <c r="DB77" s="472"/>
      <c r="DC77" s="472"/>
      <c r="DD77" s="472"/>
      <c r="DE77" s="472"/>
      <c r="DF77" s="472"/>
      <c r="DG77" s="472"/>
      <c r="DH77" s="472"/>
      <c r="DI77" s="472"/>
      <c r="DJ77" s="473"/>
    </row>
    <row r="78" spans="1:114" s="52" customFormat="1" ht="22.5" customHeight="1" hidden="1" thickBot="1">
      <c r="A78" s="510" t="s">
        <v>73</v>
      </c>
      <c r="B78" s="510"/>
      <c r="C78" s="510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1"/>
      <c r="AF78" s="522" t="s">
        <v>72</v>
      </c>
      <c r="AG78" s="523"/>
      <c r="AH78" s="523"/>
      <c r="AI78" s="523"/>
      <c r="AJ78" s="523"/>
      <c r="AK78" s="524"/>
      <c r="AL78" s="524"/>
      <c r="AM78" s="524"/>
      <c r="AN78" s="524"/>
      <c r="AO78" s="524"/>
      <c r="AP78" s="524"/>
      <c r="AQ78" s="524"/>
      <c r="AR78" s="524"/>
      <c r="AS78" s="524"/>
      <c r="AT78" s="524"/>
      <c r="AU78" s="524"/>
      <c r="AV78" s="524"/>
      <c r="AW78" s="524"/>
      <c r="AX78" s="524"/>
      <c r="AY78" s="524"/>
      <c r="AZ78" s="524"/>
      <c r="BA78" s="524"/>
      <c r="BB78" s="524"/>
      <c r="BC78" s="524"/>
      <c r="BD78" s="524"/>
      <c r="BE78" s="524"/>
      <c r="BF78" s="55"/>
      <c r="BG78" s="525">
        <v>9392100</v>
      </c>
      <c r="BH78" s="525"/>
      <c r="BI78" s="525"/>
      <c r="BJ78" s="525"/>
      <c r="BK78" s="525"/>
      <c r="BL78" s="525"/>
      <c r="BM78" s="525"/>
      <c r="BN78" s="525"/>
      <c r="BO78" s="525"/>
      <c r="BP78" s="525"/>
      <c r="BQ78" s="525"/>
      <c r="BR78" s="525"/>
      <c r="BS78" s="525"/>
      <c r="BT78" s="525"/>
      <c r="BU78" s="525"/>
      <c r="BV78" s="525"/>
      <c r="BW78" s="525"/>
      <c r="BX78" s="525"/>
      <c r="BY78" s="525"/>
      <c r="BZ78" s="525"/>
      <c r="CA78" s="525"/>
      <c r="CB78" s="525"/>
      <c r="CC78" s="525"/>
      <c r="CD78" s="505">
        <v>9762800</v>
      </c>
      <c r="CE78" s="506"/>
      <c r="CF78" s="506"/>
      <c r="CG78" s="506"/>
      <c r="CH78" s="506"/>
      <c r="CI78" s="506"/>
      <c r="CJ78" s="506"/>
      <c r="CK78" s="506"/>
      <c r="CL78" s="506"/>
      <c r="CM78" s="506"/>
      <c r="CN78" s="506"/>
      <c r="CO78" s="506"/>
      <c r="CP78" s="506"/>
      <c r="CQ78" s="506"/>
      <c r="CR78" s="506"/>
      <c r="CS78" s="506"/>
      <c r="CT78" s="506"/>
      <c r="CU78" s="506"/>
      <c r="CV78" s="507"/>
      <c r="CW78" s="508"/>
      <c r="CX78" s="508"/>
      <c r="CY78" s="508"/>
      <c r="CZ78" s="508"/>
      <c r="DA78" s="508"/>
      <c r="DB78" s="508"/>
      <c r="DC78" s="508"/>
      <c r="DD78" s="508"/>
      <c r="DE78" s="508"/>
      <c r="DF78" s="508"/>
      <c r="DG78" s="508"/>
      <c r="DH78" s="508"/>
      <c r="DI78" s="508"/>
      <c r="DJ78" s="509"/>
    </row>
    <row r="79" spans="1:114" s="52" customFormat="1" ht="24.75" customHeight="1" hidden="1" thickBot="1">
      <c r="A79" s="510" t="s">
        <v>76</v>
      </c>
      <c r="B79" s="510"/>
      <c r="C79" s="510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510"/>
      <c r="AD79" s="510"/>
      <c r="AE79" s="511"/>
      <c r="AF79" s="512" t="s">
        <v>72</v>
      </c>
      <c r="AG79" s="513"/>
      <c r="AH79" s="513"/>
      <c r="AI79" s="513"/>
      <c r="AJ79" s="513"/>
      <c r="AK79" s="514"/>
      <c r="AL79" s="514"/>
      <c r="AM79" s="514"/>
      <c r="AN79" s="514"/>
      <c r="AO79" s="514"/>
      <c r="AP79" s="514"/>
      <c r="AQ79" s="514"/>
      <c r="AR79" s="514"/>
      <c r="AS79" s="514"/>
      <c r="AT79" s="514"/>
      <c r="AU79" s="514"/>
      <c r="AV79" s="514"/>
      <c r="AW79" s="514"/>
      <c r="AX79" s="514"/>
      <c r="AY79" s="514"/>
      <c r="AZ79" s="514"/>
      <c r="BA79" s="514"/>
      <c r="BB79" s="514"/>
      <c r="BC79" s="514"/>
      <c r="BD79" s="514"/>
      <c r="BE79" s="515"/>
      <c r="BF79" s="51"/>
      <c r="BG79" s="505"/>
      <c r="BH79" s="506"/>
      <c r="BI79" s="506"/>
      <c r="BJ79" s="506"/>
      <c r="BK79" s="506"/>
      <c r="BL79" s="506"/>
      <c r="BM79" s="506"/>
      <c r="BN79" s="506"/>
      <c r="BO79" s="506"/>
      <c r="BP79" s="506"/>
      <c r="BQ79" s="506"/>
      <c r="BR79" s="506"/>
      <c r="BS79" s="506"/>
      <c r="BT79" s="506"/>
      <c r="BU79" s="506"/>
      <c r="BV79" s="506"/>
      <c r="BW79" s="506"/>
      <c r="BX79" s="506"/>
      <c r="BY79" s="506"/>
      <c r="BZ79" s="506"/>
      <c r="CA79" s="506"/>
      <c r="CB79" s="506"/>
      <c r="CC79" s="507"/>
      <c r="CD79" s="505">
        <v>89300</v>
      </c>
      <c r="CE79" s="506"/>
      <c r="CF79" s="506"/>
      <c r="CG79" s="506"/>
      <c r="CH79" s="506"/>
      <c r="CI79" s="506"/>
      <c r="CJ79" s="506"/>
      <c r="CK79" s="506"/>
      <c r="CL79" s="506"/>
      <c r="CM79" s="506"/>
      <c r="CN79" s="506"/>
      <c r="CO79" s="506"/>
      <c r="CP79" s="506"/>
      <c r="CQ79" s="506"/>
      <c r="CR79" s="506"/>
      <c r="CS79" s="506"/>
      <c r="CT79" s="506"/>
      <c r="CU79" s="506"/>
      <c r="CV79" s="507"/>
      <c r="CW79" s="516"/>
      <c r="CX79" s="516"/>
      <c r="CY79" s="516"/>
      <c r="CZ79" s="516"/>
      <c r="DA79" s="516"/>
      <c r="DB79" s="516"/>
      <c r="DC79" s="516"/>
      <c r="DD79" s="516"/>
      <c r="DE79" s="516"/>
      <c r="DF79" s="516"/>
      <c r="DG79" s="516"/>
      <c r="DH79" s="516"/>
      <c r="DI79" s="516"/>
      <c r="DJ79" s="517"/>
    </row>
    <row r="80" spans="1:114" s="42" customFormat="1" ht="15" customHeight="1" hidden="1" thickBot="1">
      <c r="A80" s="428" t="s">
        <v>77</v>
      </c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88"/>
      <c r="AF80" s="489"/>
      <c r="AG80" s="490"/>
      <c r="AH80" s="490"/>
      <c r="AI80" s="490"/>
      <c r="AJ80" s="490"/>
      <c r="AK80" s="491"/>
      <c r="AL80" s="491"/>
      <c r="AM80" s="491"/>
      <c r="AN80" s="491"/>
      <c r="AO80" s="491"/>
      <c r="AP80" s="491"/>
      <c r="AQ80" s="491"/>
      <c r="AR80" s="491"/>
      <c r="AS80" s="491"/>
      <c r="AT80" s="491"/>
      <c r="AU80" s="491"/>
      <c r="AV80" s="491"/>
      <c r="AW80" s="491"/>
      <c r="AX80" s="491"/>
      <c r="AY80" s="491"/>
      <c r="AZ80" s="491"/>
      <c r="BA80" s="491"/>
      <c r="BB80" s="491"/>
      <c r="BC80" s="491"/>
      <c r="BD80" s="491"/>
      <c r="BE80" s="492"/>
      <c r="BF80" s="46"/>
      <c r="BG80" s="476">
        <f>BG81+BG82+BG83+BG84</f>
        <v>6321900</v>
      </c>
      <c r="BH80" s="477"/>
      <c r="BI80" s="477"/>
      <c r="BJ80" s="477"/>
      <c r="BK80" s="477"/>
      <c r="BL80" s="477"/>
      <c r="BM80" s="477"/>
      <c r="BN80" s="477"/>
      <c r="BO80" s="477"/>
      <c r="BP80" s="477"/>
      <c r="BQ80" s="477"/>
      <c r="BR80" s="477"/>
      <c r="BS80" s="477"/>
      <c r="BT80" s="477"/>
      <c r="BU80" s="477"/>
      <c r="BV80" s="477"/>
      <c r="BW80" s="477"/>
      <c r="BX80" s="477"/>
      <c r="BY80" s="477"/>
      <c r="BZ80" s="477"/>
      <c r="CA80" s="477"/>
      <c r="CB80" s="477"/>
      <c r="CC80" s="478"/>
      <c r="CD80" s="476">
        <f>CD81+CD82+CD83+CD84</f>
        <v>6198200</v>
      </c>
      <c r="CE80" s="477"/>
      <c r="CF80" s="477"/>
      <c r="CG80" s="477"/>
      <c r="CH80" s="477"/>
      <c r="CI80" s="477"/>
      <c r="CJ80" s="477"/>
      <c r="CK80" s="477"/>
      <c r="CL80" s="477"/>
      <c r="CM80" s="477"/>
      <c r="CN80" s="477"/>
      <c r="CO80" s="477"/>
      <c r="CP80" s="477"/>
      <c r="CQ80" s="477"/>
      <c r="CR80" s="477"/>
      <c r="CS80" s="477"/>
      <c r="CT80" s="477"/>
      <c r="CU80" s="477"/>
      <c r="CV80" s="478"/>
      <c r="CW80" s="472"/>
      <c r="CX80" s="472"/>
      <c r="CY80" s="472"/>
      <c r="CZ80" s="472"/>
      <c r="DA80" s="472"/>
      <c r="DB80" s="472"/>
      <c r="DC80" s="472"/>
      <c r="DD80" s="472"/>
      <c r="DE80" s="472"/>
      <c r="DF80" s="472"/>
      <c r="DG80" s="472"/>
      <c r="DH80" s="472"/>
      <c r="DI80" s="472"/>
      <c r="DJ80" s="473"/>
    </row>
    <row r="81" spans="1:114" s="57" customFormat="1" ht="90" customHeight="1" hidden="1" thickBot="1">
      <c r="A81" s="533" t="s">
        <v>78</v>
      </c>
      <c r="B81" s="533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3"/>
      <c r="Y81" s="533"/>
      <c r="Z81" s="533"/>
      <c r="AA81" s="533"/>
      <c r="AB81" s="533"/>
      <c r="AC81" s="533"/>
      <c r="AD81" s="533"/>
      <c r="AE81" s="534"/>
      <c r="AF81" s="535" t="s">
        <v>72</v>
      </c>
      <c r="AG81" s="536"/>
      <c r="AH81" s="536"/>
      <c r="AI81" s="536"/>
      <c r="AJ81" s="536"/>
      <c r="AK81" s="531"/>
      <c r="AL81" s="531"/>
      <c r="AM81" s="531"/>
      <c r="AN81" s="531"/>
      <c r="AO81" s="531"/>
      <c r="AP81" s="531"/>
      <c r="AQ81" s="531"/>
      <c r="AR81" s="531"/>
      <c r="AS81" s="531"/>
      <c r="AT81" s="531"/>
      <c r="AU81" s="531"/>
      <c r="AV81" s="531"/>
      <c r="AW81" s="531"/>
      <c r="AX81" s="531"/>
      <c r="AY81" s="531"/>
      <c r="AZ81" s="531"/>
      <c r="BA81" s="531"/>
      <c r="BB81" s="531"/>
      <c r="BC81" s="531"/>
      <c r="BD81" s="531"/>
      <c r="BE81" s="531"/>
      <c r="BF81" s="56"/>
      <c r="BG81" s="532">
        <v>613000</v>
      </c>
      <c r="BH81" s="532"/>
      <c r="BI81" s="532"/>
      <c r="BJ81" s="532"/>
      <c r="BK81" s="532"/>
      <c r="BL81" s="532"/>
      <c r="BM81" s="532"/>
      <c r="BN81" s="532"/>
      <c r="BO81" s="532"/>
      <c r="BP81" s="532"/>
      <c r="BQ81" s="532"/>
      <c r="BR81" s="532"/>
      <c r="BS81" s="532"/>
      <c r="BT81" s="532"/>
      <c r="BU81" s="532"/>
      <c r="BV81" s="532"/>
      <c r="BW81" s="532"/>
      <c r="BX81" s="532"/>
      <c r="BY81" s="532"/>
      <c r="BZ81" s="532"/>
      <c r="CA81" s="532"/>
      <c r="CB81" s="532"/>
      <c r="CC81" s="532"/>
      <c r="CD81" s="528">
        <v>613000</v>
      </c>
      <c r="CE81" s="529"/>
      <c r="CF81" s="529"/>
      <c r="CG81" s="529"/>
      <c r="CH81" s="529"/>
      <c r="CI81" s="529"/>
      <c r="CJ81" s="529"/>
      <c r="CK81" s="529"/>
      <c r="CL81" s="529"/>
      <c r="CM81" s="529"/>
      <c r="CN81" s="529"/>
      <c r="CO81" s="529"/>
      <c r="CP81" s="529"/>
      <c r="CQ81" s="529"/>
      <c r="CR81" s="529"/>
      <c r="CS81" s="529"/>
      <c r="CT81" s="529"/>
      <c r="CU81" s="529"/>
      <c r="CV81" s="530"/>
      <c r="CW81" s="508"/>
      <c r="CX81" s="508"/>
      <c r="CY81" s="508"/>
      <c r="CZ81" s="508"/>
      <c r="DA81" s="508"/>
      <c r="DB81" s="508"/>
      <c r="DC81" s="508"/>
      <c r="DD81" s="508"/>
      <c r="DE81" s="508"/>
      <c r="DF81" s="508"/>
      <c r="DG81" s="508"/>
      <c r="DH81" s="508"/>
      <c r="DI81" s="508"/>
      <c r="DJ81" s="509"/>
    </row>
    <row r="82" spans="1:114" s="57" customFormat="1" ht="101.25" customHeight="1" hidden="1" thickBot="1">
      <c r="A82" s="533" t="s">
        <v>590</v>
      </c>
      <c r="B82" s="533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33"/>
      <c r="AD82" s="533"/>
      <c r="AE82" s="534"/>
      <c r="AF82" s="535" t="s">
        <v>72</v>
      </c>
      <c r="AG82" s="536"/>
      <c r="AH82" s="536"/>
      <c r="AI82" s="536"/>
      <c r="AJ82" s="536"/>
      <c r="AK82" s="531"/>
      <c r="AL82" s="531"/>
      <c r="AM82" s="531"/>
      <c r="AN82" s="531"/>
      <c r="AO82" s="531"/>
      <c r="AP82" s="531"/>
      <c r="AQ82" s="531"/>
      <c r="AR82" s="531"/>
      <c r="AS82" s="531"/>
      <c r="AT82" s="531"/>
      <c r="AU82" s="531"/>
      <c r="AV82" s="531"/>
      <c r="AW82" s="531"/>
      <c r="AX82" s="531"/>
      <c r="AY82" s="531"/>
      <c r="AZ82" s="531"/>
      <c r="BA82" s="531"/>
      <c r="BB82" s="531"/>
      <c r="BC82" s="531"/>
      <c r="BD82" s="531"/>
      <c r="BE82" s="531"/>
      <c r="BF82" s="56"/>
      <c r="BG82" s="532">
        <v>5583000</v>
      </c>
      <c r="BH82" s="532"/>
      <c r="BI82" s="532"/>
      <c r="BJ82" s="532"/>
      <c r="BK82" s="532"/>
      <c r="BL82" s="532"/>
      <c r="BM82" s="532"/>
      <c r="BN82" s="532"/>
      <c r="BO82" s="532"/>
      <c r="BP82" s="532"/>
      <c r="BQ82" s="532"/>
      <c r="BR82" s="532"/>
      <c r="BS82" s="532"/>
      <c r="BT82" s="532"/>
      <c r="BU82" s="532"/>
      <c r="BV82" s="532"/>
      <c r="BW82" s="532"/>
      <c r="BX82" s="532"/>
      <c r="BY82" s="532"/>
      <c r="BZ82" s="532"/>
      <c r="CA82" s="532"/>
      <c r="CB82" s="532"/>
      <c r="CC82" s="532"/>
      <c r="CD82" s="528">
        <v>5583000</v>
      </c>
      <c r="CE82" s="529"/>
      <c r="CF82" s="529"/>
      <c r="CG82" s="529"/>
      <c r="CH82" s="529"/>
      <c r="CI82" s="529"/>
      <c r="CJ82" s="529"/>
      <c r="CK82" s="529"/>
      <c r="CL82" s="529"/>
      <c r="CM82" s="529"/>
      <c r="CN82" s="529"/>
      <c r="CO82" s="529"/>
      <c r="CP82" s="529"/>
      <c r="CQ82" s="529"/>
      <c r="CR82" s="529"/>
      <c r="CS82" s="529"/>
      <c r="CT82" s="529"/>
      <c r="CU82" s="529"/>
      <c r="CV82" s="530"/>
      <c r="CW82" s="508"/>
      <c r="CX82" s="508"/>
      <c r="CY82" s="508"/>
      <c r="CZ82" s="508"/>
      <c r="DA82" s="508"/>
      <c r="DB82" s="508"/>
      <c r="DC82" s="508"/>
      <c r="DD82" s="508"/>
      <c r="DE82" s="508"/>
      <c r="DF82" s="508"/>
      <c r="DG82" s="508"/>
      <c r="DH82" s="508"/>
      <c r="DI82" s="508"/>
      <c r="DJ82" s="509"/>
    </row>
    <row r="83" spans="1:114" s="57" customFormat="1" ht="47.25" customHeight="1" hidden="1" thickBot="1">
      <c r="A83" s="533" t="s">
        <v>591</v>
      </c>
      <c r="B83" s="533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  <c r="AA83" s="533"/>
      <c r="AB83" s="533"/>
      <c r="AC83" s="533"/>
      <c r="AD83" s="533"/>
      <c r="AE83" s="534"/>
      <c r="AF83" s="535" t="s">
        <v>72</v>
      </c>
      <c r="AG83" s="536"/>
      <c r="AH83" s="536"/>
      <c r="AI83" s="536"/>
      <c r="AJ83" s="536"/>
      <c r="AK83" s="531"/>
      <c r="AL83" s="531"/>
      <c r="AM83" s="531"/>
      <c r="AN83" s="531"/>
      <c r="AO83" s="531"/>
      <c r="AP83" s="531"/>
      <c r="AQ83" s="531"/>
      <c r="AR83" s="531"/>
      <c r="AS83" s="531"/>
      <c r="AT83" s="531"/>
      <c r="AU83" s="531"/>
      <c r="AV83" s="531"/>
      <c r="AW83" s="531"/>
      <c r="AX83" s="531"/>
      <c r="AY83" s="531"/>
      <c r="AZ83" s="531"/>
      <c r="BA83" s="531"/>
      <c r="BB83" s="531"/>
      <c r="BC83" s="531"/>
      <c r="BD83" s="531"/>
      <c r="BE83" s="531"/>
      <c r="BF83" s="56"/>
      <c r="BG83" s="532">
        <v>2200</v>
      </c>
      <c r="BH83" s="532"/>
      <c r="BI83" s="532"/>
      <c r="BJ83" s="532"/>
      <c r="BK83" s="532"/>
      <c r="BL83" s="532"/>
      <c r="BM83" s="532"/>
      <c r="BN83" s="532"/>
      <c r="BO83" s="532"/>
      <c r="BP83" s="532"/>
      <c r="BQ83" s="532"/>
      <c r="BR83" s="532"/>
      <c r="BS83" s="532"/>
      <c r="BT83" s="532"/>
      <c r="BU83" s="532"/>
      <c r="BV83" s="532"/>
      <c r="BW83" s="532"/>
      <c r="BX83" s="532"/>
      <c r="BY83" s="532"/>
      <c r="BZ83" s="532"/>
      <c r="CA83" s="532"/>
      <c r="CB83" s="532"/>
      <c r="CC83" s="532"/>
      <c r="CD83" s="528">
        <v>2200</v>
      </c>
      <c r="CE83" s="529"/>
      <c r="CF83" s="529"/>
      <c r="CG83" s="529"/>
      <c r="CH83" s="529"/>
      <c r="CI83" s="529"/>
      <c r="CJ83" s="529"/>
      <c r="CK83" s="529"/>
      <c r="CL83" s="529"/>
      <c r="CM83" s="529"/>
      <c r="CN83" s="529"/>
      <c r="CO83" s="529"/>
      <c r="CP83" s="529"/>
      <c r="CQ83" s="529"/>
      <c r="CR83" s="529"/>
      <c r="CS83" s="529"/>
      <c r="CT83" s="529"/>
      <c r="CU83" s="529"/>
      <c r="CV83" s="530"/>
      <c r="CW83" s="508"/>
      <c r="CX83" s="508"/>
      <c r="CY83" s="508"/>
      <c r="CZ83" s="508"/>
      <c r="DA83" s="508"/>
      <c r="DB83" s="508"/>
      <c r="DC83" s="508"/>
      <c r="DD83" s="508"/>
      <c r="DE83" s="508"/>
      <c r="DF83" s="508"/>
      <c r="DG83" s="508"/>
      <c r="DH83" s="508"/>
      <c r="DI83" s="508"/>
      <c r="DJ83" s="509"/>
    </row>
    <row r="84" spans="1:114" s="57" customFormat="1" ht="92.25" customHeight="1" hidden="1" thickBot="1">
      <c r="A84" s="533" t="s">
        <v>79</v>
      </c>
      <c r="B84" s="533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4"/>
      <c r="AF84" s="539" t="s">
        <v>72</v>
      </c>
      <c r="AG84" s="540"/>
      <c r="AH84" s="540"/>
      <c r="AI84" s="540"/>
      <c r="AJ84" s="540"/>
      <c r="AK84" s="541"/>
      <c r="AL84" s="541"/>
      <c r="AM84" s="541"/>
      <c r="AN84" s="541"/>
      <c r="AO84" s="541"/>
      <c r="AP84" s="541"/>
      <c r="AQ84" s="541"/>
      <c r="AR84" s="541"/>
      <c r="AS84" s="541"/>
      <c r="AT84" s="541"/>
      <c r="AU84" s="541"/>
      <c r="AV84" s="541"/>
      <c r="AW84" s="541"/>
      <c r="AX84" s="541"/>
      <c r="AY84" s="541"/>
      <c r="AZ84" s="541"/>
      <c r="BA84" s="541"/>
      <c r="BB84" s="541"/>
      <c r="BC84" s="541"/>
      <c r="BD84" s="541"/>
      <c r="BE84" s="542"/>
      <c r="BF84" s="58"/>
      <c r="BG84" s="528">
        <v>123700</v>
      </c>
      <c r="BH84" s="529"/>
      <c r="BI84" s="529"/>
      <c r="BJ84" s="529"/>
      <c r="BK84" s="529"/>
      <c r="BL84" s="529"/>
      <c r="BM84" s="529"/>
      <c r="BN84" s="529"/>
      <c r="BO84" s="529"/>
      <c r="BP84" s="529"/>
      <c r="BQ84" s="529"/>
      <c r="BR84" s="529"/>
      <c r="BS84" s="529"/>
      <c r="BT84" s="529"/>
      <c r="BU84" s="529"/>
      <c r="BV84" s="529"/>
      <c r="BW84" s="529"/>
      <c r="BX84" s="529"/>
      <c r="BY84" s="529"/>
      <c r="BZ84" s="529"/>
      <c r="CA84" s="529"/>
      <c r="CB84" s="529"/>
      <c r="CC84" s="530"/>
      <c r="CD84" s="528"/>
      <c r="CE84" s="529"/>
      <c r="CF84" s="529"/>
      <c r="CG84" s="529"/>
      <c r="CH84" s="529"/>
      <c r="CI84" s="529"/>
      <c r="CJ84" s="529"/>
      <c r="CK84" s="529"/>
      <c r="CL84" s="529"/>
      <c r="CM84" s="529"/>
      <c r="CN84" s="529"/>
      <c r="CO84" s="529"/>
      <c r="CP84" s="529"/>
      <c r="CQ84" s="529"/>
      <c r="CR84" s="529"/>
      <c r="CS84" s="529"/>
      <c r="CT84" s="529"/>
      <c r="CU84" s="529"/>
      <c r="CV84" s="530"/>
      <c r="CW84" s="516"/>
      <c r="CX84" s="516"/>
      <c r="CY84" s="516"/>
      <c r="CZ84" s="516"/>
      <c r="DA84" s="516"/>
      <c r="DB84" s="516"/>
      <c r="DC84" s="516"/>
      <c r="DD84" s="516"/>
      <c r="DE84" s="516"/>
      <c r="DF84" s="516"/>
      <c r="DG84" s="516"/>
      <c r="DH84" s="516"/>
      <c r="DI84" s="516"/>
      <c r="DJ84" s="517"/>
    </row>
    <row r="85" spans="1:114" s="52" customFormat="1" ht="44.25" customHeight="1" hidden="1" thickBot="1">
      <c r="A85" s="510" t="s">
        <v>80</v>
      </c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1"/>
      <c r="AF85" s="512" t="s">
        <v>72</v>
      </c>
      <c r="AG85" s="513"/>
      <c r="AH85" s="513"/>
      <c r="AI85" s="513"/>
      <c r="AJ85" s="513"/>
      <c r="AK85" s="514"/>
      <c r="AL85" s="514"/>
      <c r="AM85" s="514"/>
      <c r="AN85" s="514"/>
      <c r="AO85" s="514"/>
      <c r="AP85" s="514"/>
      <c r="AQ85" s="514"/>
      <c r="AR85" s="514"/>
      <c r="AS85" s="514"/>
      <c r="AT85" s="514"/>
      <c r="AU85" s="514"/>
      <c r="AV85" s="514"/>
      <c r="AW85" s="514"/>
      <c r="AX85" s="514"/>
      <c r="AY85" s="514"/>
      <c r="AZ85" s="514"/>
      <c r="BA85" s="514"/>
      <c r="BB85" s="514"/>
      <c r="BC85" s="514"/>
      <c r="BD85" s="514"/>
      <c r="BE85" s="515"/>
      <c r="BF85" s="51"/>
      <c r="BG85" s="505">
        <v>10427600</v>
      </c>
      <c r="BH85" s="506"/>
      <c r="BI85" s="506"/>
      <c r="BJ85" s="506"/>
      <c r="BK85" s="506"/>
      <c r="BL85" s="506"/>
      <c r="BM85" s="506"/>
      <c r="BN85" s="506"/>
      <c r="BO85" s="506"/>
      <c r="BP85" s="506"/>
      <c r="BQ85" s="506"/>
      <c r="BR85" s="506"/>
      <c r="BS85" s="506"/>
      <c r="BT85" s="506"/>
      <c r="BU85" s="506"/>
      <c r="BV85" s="506"/>
      <c r="BW85" s="506"/>
      <c r="BX85" s="506"/>
      <c r="BY85" s="506"/>
      <c r="BZ85" s="506"/>
      <c r="CA85" s="506"/>
      <c r="CB85" s="506"/>
      <c r="CC85" s="507"/>
      <c r="CD85" s="505">
        <v>10427600</v>
      </c>
      <c r="CE85" s="506"/>
      <c r="CF85" s="506"/>
      <c r="CG85" s="506"/>
      <c r="CH85" s="506"/>
      <c r="CI85" s="506"/>
      <c r="CJ85" s="506"/>
      <c r="CK85" s="506"/>
      <c r="CL85" s="506"/>
      <c r="CM85" s="506"/>
      <c r="CN85" s="506"/>
      <c r="CO85" s="506"/>
      <c r="CP85" s="506"/>
      <c r="CQ85" s="506"/>
      <c r="CR85" s="506"/>
      <c r="CS85" s="506"/>
      <c r="CT85" s="506"/>
      <c r="CU85" s="506"/>
      <c r="CV85" s="507"/>
      <c r="CW85" s="537"/>
      <c r="CX85" s="537"/>
      <c r="CY85" s="537"/>
      <c r="CZ85" s="537"/>
      <c r="DA85" s="537"/>
      <c r="DB85" s="537"/>
      <c r="DC85" s="537"/>
      <c r="DD85" s="537"/>
      <c r="DE85" s="537"/>
      <c r="DF85" s="537"/>
      <c r="DG85" s="537"/>
      <c r="DH85" s="537"/>
      <c r="DI85" s="537"/>
      <c r="DJ85" s="538"/>
    </row>
    <row r="86" spans="1:114" s="42" customFormat="1" ht="36" customHeight="1" hidden="1" thickBot="1">
      <c r="A86" s="543" t="s">
        <v>80</v>
      </c>
      <c r="B86" s="543"/>
      <c r="C86" s="543"/>
      <c r="D86" s="543"/>
      <c r="E86" s="543"/>
      <c r="F86" s="543"/>
      <c r="G86" s="543"/>
      <c r="H86" s="543"/>
      <c r="I86" s="543"/>
      <c r="J86" s="543"/>
      <c r="K86" s="543"/>
      <c r="L86" s="543"/>
      <c r="M86" s="543"/>
      <c r="N86" s="543"/>
      <c r="O86" s="543"/>
      <c r="P86" s="543"/>
      <c r="Q86" s="543"/>
      <c r="R86" s="543"/>
      <c r="S86" s="543"/>
      <c r="T86" s="543"/>
      <c r="U86" s="543"/>
      <c r="V86" s="543"/>
      <c r="W86" s="543"/>
      <c r="X86" s="543"/>
      <c r="Y86" s="543"/>
      <c r="Z86" s="543"/>
      <c r="AA86" s="543"/>
      <c r="AB86" s="543"/>
      <c r="AC86" s="543"/>
      <c r="AD86" s="543"/>
      <c r="AE86" s="544"/>
      <c r="AF86" s="489"/>
      <c r="AG86" s="490"/>
      <c r="AH86" s="490"/>
      <c r="AI86" s="490"/>
      <c r="AJ86" s="490"/>
      <c r="AK86" s="491"/>
      <c r="AL86" s="491"/>
      <c r="AM86" s="491"/>
      <c r="AN86" s="491"/>
      <c r="AO86" s="491"/>
      <c r="AP86" s="491"/>
      <c r="AQ86" s="491"/>
      <c r="AR86" s="491"/>
      <c r="AS86" s="491"/>
      <c r="AT86" s="491"/>
      <c r="AU86" s="491"/>
      <c r="AV86" s="491"/>
      <c r="AW86" s="491"/>
      <c r="AX86" s="491"/>
      <c r="AY86" s="491"/>
      <c r="AZ86" s="491"/>
      <c r="BA86" s="491"/>
      <c r="BB86" s="491"/>
      <c r="BC86" s="491"/>
      <c r="BD86" s="491"/>
      <c r="BE86" s="492"/>
      <c r="BF86" s="46"/>
      <c r="BG86" s="476">
        <v>30099500</v>
      </c>
      <c r="BH86" s="477"/>
      <c r="BI86" s="477"/>
      <c r="BJ86" s="477"/>
      <c r="BK86" s="477"/>
      <c r="BL86" s="477"/>
      <c r="BM86" s="477"/>
      <c r="BN86" s="477"/>
      <c r="BO86" s="477"/>
      <c r="BP86" s="477"/>
      <c r="BQ86" s="477"/>
      <c r="BR86" s="477"/>
      <c r="BS86" s="477"/>
      <c r="BT86" s="477"/>
      <c r="BU86" s="477"/>
      <c r="BV86" s="477"/>
      <c r="BW86" s="477"/>
      <c r="BX86" s="477"/>
      <c r="BY86" s="477"/>
      <c r="BZ86" s="477"/>
      <c r="CA86" s="477"/>
      <c r="CB86" s="477"/>
      <c r="CC86" s="478"/>
      <c r="CD86" s="476">
        <v>29695528</v>
      </c>
      <c r="CE86" s="477"/>
      <c r="CF86" s="477"/>
      <c r="CG86" s="477"/>
      <c r="CH86" s="477"/>
      <c r="CI86" s="477"/>
      <c r="CJ86" s="477"/>
      <c r="CK86" s="477"/>
      <c r="CL86" s="477"/>
      <c r="CM86" s="477"/>
      <c r="CN86" s="477"/>
      <c r="CO86" s="477"/>
      <c r="CP86" s="477"/>
      <c r="CQ86" s="477"/>
      <c r="CR86" s="477"/>
      <c r="CS86" s="477"/>
      <c r="CT86" s="477"/>
      <c r="CU86" s="477"/>
      <c r="CV86" s="478"/>
      <c r="CW86" s="458"/>
      <c r="CX86" s="458"/>
      <c r="CY86" s="458"/>
      <c r="CZ86" s="458"/>
      <c r="DA86" s="458"/>
      <c r="DB86" s="458"/>
      <c r="DC86" s="458"/>
      <c r="DD86" s="458"/>
      <c r="DE86" s="458"/>
      <c r="DF86" s="458"/>
      <c r="DG86" s="458"/>
      <c r="DH86" s="458"/>
      <c r="DI86" s="458"/>
      <c r="DJ86" s="459"/>
    </row>
    <row r="87" spans="1:114" s="52" customFormat="1" ht="35.25" customHeight="1" hidden="1" thickBot="1">
      <c r="A87" s="510" t="s">
        <v>81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510"/>
      <c r="AD87" s="510"/>
      <c r="AE87" s="511"/>
      <c r="AF87" s="512" t="s">
        <v>72</v>
      </c>
      <c r="AG87" s="513"/>
      <c r="AH87" s="513"/>
      <c r="AI87" s="513"/>
      <c r="AJ87" s="513"/>
      <c r="AK87" s="545"/>
      <c r="AL87" s="545"/>
      <c r="AM87" s="545"/>
      <c r="AN87" s="545"/>
      <c r="AO87" s="545"/>
      <c r="AP87" s="545"/>
      <c r="AQ87" s="545"/>
      <c r="AR87" s="545"/>
      <c r="AS87" s="545"/>
      <c r="AT87" s="545"/>
      <c r="AU87" s="545"/>
      <c r="AV87" s="545"/>
      <c r="AW87" s="545"/>
      <c r="AX87" s="545"/>
      <c r="AY87" s="545"/>
      <c r="AZ87" s="545"/>
      <c r="BA87" s="545"/>
      <c r="BB87" s="545"/>
      <c r="BC87" s="545"/>
      <c r="BD87" s="545"/>
      <c r="BE87" s="546"/>
      <c r="BF87" s="59"/>
      <c r="BG87" s="505">
        <v>66100</v>
      </c>
      <c r="BH87" s="506"/>
      <c r="BI87" s="506"/>
      <c r="BJ87" s="506"/>
      <c r="BK87" s="506"/>
      <c r="BL87" s="506"/>
      <c r="BM87" s="506"/>
      <c r="BN87" s="506"/>
      <c r="BO87" s="506"/>
      <c r="BP87" s="506"/>
      <c r="BQ87" s="506"/>
      <c r="BR87" s="506"/>
      <c r="BS87" s="506"/>
      <c r="BT87" s="506"/>
      <c r="BU87" s="506"/>
      <c r="BV87" s="506"/>
      <c r="BW87" s="506"/>
      <c r="BX87" s="506"/>
      <c r="BY87" s="506"/>
      <c r="BZ87" s="506"/>
      <c r="CA87" s="506"/>
      <c r="CB87" s="506"/>
      <c r="CC87" s="507"/>
      <c r="CD87" s="505">
        <v>66100</v>
      </c>
      <c r="CE87" s="506"/>
      <c r="CF87" s="506"/>
      <c r="CG87" s="506"/>
      <c r="CH87" s="506"/>
      <c r="CI87" s="506"/>
      <c r="CJ87" s="506"/>
      <c r="CK87" s="506"/>
      <c r="CL87" s="506"/>
      <c r="CM87" s="506"/>
      <c r="CN87" s="506"/>
      <c r="CO87" s="506"/>
      <c r="CP87" s="506"/>
      <c r="CQ87" s="506"/>
      <c r="CR87" s="506"/>
      <c r="CS87" s="506"/>
      <c r="CT87" s="506"/>
      <c r="CU87" s="506"/>
      <c r="CV87" s="507"/>
      <c r="CW87" s="508"/>
      <c r="CX87" s="508"/>
      <c r="CY87" s="508"/>
      <c r="CZ87" s="508"/>
      <c r="DA87" s="508"/>
      <c r="DB87" s="508"/>
      <c r="DC87" s="508"/>
      <c r="DD87" s="508"/>
      <c r="DE87" s="508"/>
      <c r="DF87" s="508"/>
      <c r="DG87" s="508"/>
      <c r="DH87" s="508"/>
      <c r="DI87" s="508"/>
      <c r="DJ87" s="509"/>
    </row>
    <row r="88" spans="1:114" s="52" customFormat="1" ht="35.25" customHeight="1" hidden="1" thickBot="1">
      <c r="A88" s="510" t="s">
        <v>82</v>
      </c>
      <c r="B88" s="510"/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0"/>
      <c r="AB88" s="510"/>
      <c r="AC88" s="510"/>
      <c r="AD88" s="510"/>
      <c r="AE88" s="511"/>
      <c r="AF88" s="512" t="s">
        <v>72</v>
      </c>
      <c r="AG88" s="513"/>
      <c r="AH88" s="513"/>
      <c r="AI88" s="513"/>
      <c r="AJ88" s="513"/>
      <c r="AK88" s="545"/>
      <c r="AL88" s="545"/>
      <c r="AM88" s="545"/>
      <c r="AN88" s="545"/>
      <c r="AO88" s="545"/>
      <c r="AP88" s="545"/>
      <c r="AQ88" s="545"/>
      <c r="AR88" s="545"/>
      <c r="AS88" s="545"/>
      <c r="AT88" s="545"/>
      <c r="AU88" s="545"/>
      <c r="AV88" s="545"/>
      <c r="AW88" s="545"/>
      <c r="AX88" s="545"/>
      <c r="AY88" s="545"/>
      <c r="AZ88" s="545"/>
      <c r="BA88" s="545"/>
      <c r="BB88" s="545"/>
      <c r="BC88" s="545"/>
      <c r="BD88" s="545"/>
      <c r="BE88" s="546"/>
      <c r="BF88" s="59"/>
      <c r="BG88" s="505">
        <v>48500</v>
      </c>
      <c r="BH88" s="506"/>
      <c r="BI88" s="506"/>
      <c r="BJ88" s="506"/>
      <c r="BK88" s="506"/>
      <c r="BL88" s="506"/>
      <c r="BM88" s="506"/>
      <c r="BN88" s="506"/>
      <c r="BO88" s="506"/>
      <c r="BP88" s="506"/>
      <c r="BQ88" s="506"/>
      <c r="BR88" s="506"/>
      <c r="BS88" s="506"/>
      <c r="BT88" s="506"/>
      <c r="BU88" s="506"/>
      <c r="BV88" s="506"/>
      <c r="BW88" s="506"/>
      <c r="BX88" s="506"/>
      <c r="BY88" s="506"/>
      <c r="BZ88" s="506"/>
      <c r="CA88" s="506"/>
      <c r="CB88" s="506"/>
      <c r="CC88" s="507"/>
      <c r="CD88" s="505">
        <v>48500</v>
      </c>
      <c r="CE88" s="506"/>
      <c r="CF88" s="506"/>
      <c r="CG88" s="506"/>
      <c r="CH88" s="506"/>
      <c r="CI88" s="506"/>
      <c r="CJ88" s="506"/>
      <c r="CK88" s="506"/>
      <c r="CL88" s="506"/>
      <c r="CM88" s="506"/>
      <c r="CN88" s="506"/>
      <c r="CO88" s="506"/>
      <c r="CP88" s="506"/>
      <c r="CQ88" s="506"/>
      <c r="CR88" s="506"/>
      <c r="CS88" s="506"/>
      <c r="CT88" s="506"/>
      <c r="CU88" s="506"/>
      <c r="CV88" s="507"/>
      <c r="CW88" s="516"/>
      <c r="CX88" s="516"/>
      <c r="CY88" s="516"/>
      <c r="CZ88" s="516"/>
      <c r="DA88" s="516"/>
      <c r="DB88" s="516"/>
      <c r="DC88" s="516"/>
      <c r="DD88" s="516"/>
      <c r="DE88" s="516"/>
      <c r="DF88" s="516"/>
      <c r="DG88" s="516"/>
      <c r="DH88" s="516"/>
      <c r="DI88" s="516"/>
      <c r="DJ88" s="517"/>
    </row>
    <row r="89" spans="1:114" s="54" customFormat="1" ht="35.25" customHeight="1" hidden="1" thickBot="1">
      <c r="A89" s="518" t="s">
        <v>83</v>
      </c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9"/>
      <c r="AF89" s="520" t="s">
        <v>84</v>
      </c>
      <c r="AG89" s="521"/>
      <c r="AH89" s="521"/>
      <c r="AI89" s="521"/>
      <c r="AJ89" s="521"/>
      <c r="AK89" s="549"/>
      <c r="AL89" s="549"/>
      <c r="AM89" s="549"/>
      <c r="AN89" s="549"/>
      <c r="AO89" s="549"/>
      <c r="AP89" s="549"/>
      <c r="AQ89" s="549"/>
      <c r="AR89" s="549"/>
      <c r="AS89" s="549"/>
      <c r="AT89" s="549"/>
      <c r="AU89" s="549"/>
      <c r="AV89" s="549"/>
      <c r="AW89" s="549"/>
      <c r="AX89" s="549"/>
      <c r="AY89" s="549"/>
      <c r="AZ89" s="549"/>
      <c r="BA89" s="549"/>
      <c r="BB89" s="549"/>
      <c r="BC89" s="549"/>
      <c r="BD89" s="549"/>
      <c r="BE89" s="550"/>
      <c r="BF89" s="60"/>
      <c r="BG89" s="476"/>
      <c r="BH89" s="477"/>
      <c r="BI89" s="477"/>
      <c r="BJ89" s="477"/>
      <c r="BK89" s="477"/>
      <c r="BL89" s="477"/>
      <c r="BM89" s="477"/>
      <c r="BN89" s="477"/>
      <c r="BO89" s="477"/>
      <c r="BP89" s="477"/>
      <c r="BQ89" s="477"/>
      <c r="BR89" s="477"/>
      <c r="BS89" s="477"/>
      <c r="BT89" s="477"/>
      <c r="BU89" s="477"/>
      <c r="BV89" s="477"/>
      <c r="BW89" s="477"/>
      <c r="BX89" s="477"/>
      <c r="BY89" s="477"/>
      <c r="BZ89" s="477"/>
      <c r="CA89" s="477"/>
      <c r="CB89" s="477"/>
      <c r="CC89" s="478"/>
      <c r="CD89" s="476">
        <v>117300</v>
      </c>
      <c r="CE89" s="477"/>
      <c r="CF89" s="477"/>
      <c r="CG89" s="477"/>
      <c r="CH89" s="477"/>
      <c r="CI89" s="477"/>
      <c r="CJ89" s="477"/>
      <c r="CK89" s="477"/>
      <c r="CL89" s="477"/>
      <c r="CM89" s="477"/>
      <c r="CN89" s="477"/>
      <c r="CO89" s="477"/>
      <c r="CP89" s="477"/>
      <c r="CQ89" s="477"/>
      <c r="CR89" s="477"/>
      <c r="CS89" s="477"/>
      <c r="CT89" s="477"/>
      <c r="CU89" s="477"/>
      <c r="CV89" s="478"/>
      <c r="CW89" s="481"/>
      <c r="CX89" s="481"/>
      <c r="CY89" s="481"/>
      <c r="CZ89" s="481"/>
      <c r="DA89" s="481"/>
      <c r="DB89" s="481"/>
      <c r="DC89" s="481"/>
      <c r="DD89" s="481"/>
      <c r="DE89" s="481"/>
      <c r="DF89" s="481"/>
      <c r="DG89" s="481"/>
      <c r="DH89" s="481"/>
      <c r="DI89" s="481"/>
      <c r="DJ89" s="482"/>
    </row>
    <row r="90" spans="1:114" s="54" customFormat="1" ht="35.25" customHeight="1" hidden="1" thickBot="1">
      <c r="A90" s="518" t="s">
        <v>85</v>
      </c>
      <c r="B90" s="518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  <c r="X90" s="518"/>
      <c r="Y90" s="518"/>
      <c r="Z90" s="518"/>
      <c r="AA90" s="518"/>
      <c r="AB90" s="518"/>
      <c r="AC90" s="518"/>
      <c r="AD90" s="518"/>
      <c r="AE90" s="519"/>
      <c r="AF90" s="520" t="s">
        <v>84</v>
      </c>
      <c r="AG90" s="521"/>
      <c r="AH90" s="521"/>
      <c r="AI90" s="521"/>
      <c r="AJ90" s="521"/>
      <c r="AK90" s="549"/>
      <c r="AL90" s="549"/>
      <c r="AM90" s="549"/>
      <c r="AN90" s="549"/>
      <c r="AO90" s="549"/>
      <c r="AP90" s="549"/>
      <c r="AQ90" s="549"/>
      <c r="AR90" s="549"/>
      <c r="AS90" s="549"/>
      <c r="AT90" s="549"/>
      <c r="AU90" s="549"/>
      <c r="AV90" s="549"/>
      <c r="AW90" s="549"/>
      <c r="AX90" s="549"/>
      <c r="AY90" s="549"/>
      <c r="AZ90" s="549"/>
      <c r="BA90" s="549"/>
      <c r="BB90" s="549"/>
      <c r="BC90" s="549"/>
      <c r="BD90" s="549"/>
      <c r="BE90" s="550"/>
      <c r="BF90" s="60"/>
      <c r="BG90" s="476"/>
      <c r="BH90" s="477"/>
      <c r="BI90" s="477"/>
      <c r="BJ90" s="477"/>
      <c r="BK90" s="477"/>
      <c r="BL90" s="477"/>
      <c r="BM90" s="477"/>
      <c r="BN90" s="477"/>
      <c r="BO90" s="477"/>
      <c r="BP90" s="477"/>
      <c r="BQ90" s="477"/>
      <c r="BR90" s="477"/>
      <c r="BS90" s="477"/>
      <c r="BT90" s="477"/>
      <c r="BU90" s="477"/>
      <c r="BV90" s="477"/>
      <c r="BW90" s="477"/>
      <c r="BX90" s="477"/>
      <c r="BY90" s="477"/>
      <c r="BZ90" s="477"/>
      <c r="CA90" s="477"/>
      <c r="CB90" s="477"/>
      <c r="CC90" s="478"/>
      <c r="CD90" s="476">
        <v>59000</v>
      </c>
      <c r="CE90" s="477"/>
      <c r="CF90" s="477"/>
      <c r="CG90" s="477"/>
      <c r="CH90" s="477"/>
      <c r="CI90" s="477"/>
      <c r="CJ90" s="477"/>
      <c r="CK90" s="477"/>
      <c r="CL90" s="477"/>
      <c r="CM90" s="477"/>
      <c r="CN90" s="477"/>
      <c r="CO90" s="477"/>
      <c r="CP90" s="477"/>
      <c r="CQ90" s="477"/>
      <c r="CR90" s="477"/>
      <c r="CS90" s="477"/>
      <c r="CT90" s="477"/>
      <c r="CU90" s="477"/>
      <c r="CV90" s="478"/>
      <c r="CW90" s="547"/>
      <c r="CX90" s="547"/>
      <c r="CY90" s="547"/>
      <c r="CZ90" s="547"/>
      <c r="DA90" s="547"/>
      <c r="DB90" s="547"/>
      <c r="DC90" s="547"/>
      <c r="DD90" s="547"/>
      <c r="DE90" s="547"/>
      <c r="DF90" s="547"/>
      <c r="DG90" s="547"/>
      <c r="DH90" s="547"/>
      <c r="DI90" s="547"/>
      <c r="DJ90" s="548"/>
    </row>
    <row r="91" spans="1:114" s="42" customFormat="1" ht="44.25" customHeight="1" hidden="1">
      <c r="A91" s="551" t="s">
        <v>86</v>
      </c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2"/>
      <c r="AF91" s="489" t="s">
        <v>84</v>
      </c>
      <c r="AG91" s="490"/>
      <c r="AH91" s="490"/>
      <c r="AI91" s="490"/>
      <c r="AJ91" s="490"/>
      <c r="AK91" s="526"/>
      <c r="AL91" s="526"/>
      <c r="AM91" s="526"/>
      <c r="AN91" s="526"/>
      <c r="AO91" s="526"/>
      <c r="AP91" s="526"/>
      <c r="AQ91" s="526"/>
      <c r="AR91" s="526"/>
      <c r="AS91" s="526"/>
      <c r="AT91" s="526"/>
      <c r="AU91" s="526"/>
      <c r="AV91" s="526"/>
      <c r="AW91" s="526"/>
      <c r="AX91" s="526"/>
      <c r="AY91" s="526"/>
      <c r="AZ91" s="526"/>
      <c r="BA91" s="526"/>
      <c r="BB91" s="526"/>
      <c r="BC91" s="526"/>
      <c r="BD91" s="526"/>
      <c r="BE91" s="527"/>
      <c r="BF91" s="53"/>
      <c r="BG91" s="476"/>
      <c r="BH91" s="477"/>
      <c r="BI91" s="477"/>
      <c r="BJ91" s="477"/>
      <c r="BK91" s="477"/>
      <c r="BL91" s="477"/>
      <c r="BM91" s="477"/>
      <c r="BN91" s="477"/>
      <c r="BO91" s="477"/>
      <c r="BP91" s="477"/>
      <c r="BQ91" s="477"/>
      <c r="BR91" s="477"/>
      <c r="BS91" s="477"/>
      <c r="BT91" s="477"/>
      <c r="BU91" s="477"/>
      <c r="BV91" s="477"/>
      <c r="BW91" s="477"/>
      <c r="BX91" s="477"/>
      <c r="BY91" s="477"/>
      <c r="BZ91" s="477"/>
      <c r="CA91" s="477"/>
      <c r="CB91" s="477"/>
      <c r="CC91" s="478"/>
      <c r="CD91" s="476"/>
      <c r="CE91" s="477"/>
      <c r="CF91" s="477"/>
      <c r="CG91" s="477"/>
      <c r="CH91" s="477"/>
      <c r="CI91" s="477"/>
      <c r="CJ91" s="477"/>
      <c r="CK91" s="477"/>
      <c r="CL91" s="477"/>
      <c r="CM91" s="477"/>
      <c r="CN91" s="477"/>
      <c r="CO91" s="477"/>
      <c r="CP91" s="477"/>
      <c r="CQ91" s="477"/>
      <c r="CR91" s="477"/>
      <c r="CS91" s="477"/>
      <c r="CT91" s="477"/>
      <c r="CU91" s="477"/>
      <c r="CV91" s="478"/>
      <c r="CW91" s="547"/>
      <c r="CX91" s="547"/>
      <c r="CY91" s="547"/>
      <c r="CZ91" s="547"/>
      <c r="DA91" s="547"/>
      <c r="DB91" s="547"/>
      <c r="DC91" s="547"/>
      <c r="DD91" s="547"/>
      <c r="DE91" s="547"/>
      <c r="DF91" s="547"/>
      <c r="DG91" s="547"/>
      <c r="DH91" s="547"/>
      <c r="DI91" s="547"/>
      <c r="DJ91" s="548"/>
    </row>
    <row r="92" spans="1:114" s="52" customFormat="1" ht="43.5" customHeight="1" hidden="1" thickBot="1">
      <c r="A92" s="510" t="s">
        <v>86</v>
      </c>
      <c r="B92" s="510"/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10"/>
      <c r="AC92" s="510"/>
      <c r="AD92" s="510"/>
      <c r="AE92" s="511"/>
      <c r="AF92" s="512" t="s">
        <v>72</v>
      </c>
      <c r="AG92" s="513"/>
      <c r="AH92" s="513"/>
      <c r="AI92" s="513"/>
      <c r="AJ92" s="513"/>
      <c r="AK92" s="514"/>
      <c r="AL92" s="514"/>
      <c r="AM92" s="514"/>
      <c r="AN92" s="514"/>
      <c r="AO92" s="514"/>
      <c r="AP92" s="514"/>
      <c r="AQ92" s="514"/>
      <c r="AR92" s="514"/>
      <c r="AS92" s="514"/>
      <c r="AT92" s="514"/>
      <c r="AU92" s="514"/>
      <c r="AV92" s="514"/>
      <c r="AW92" s="514"/>
      <c r="AX92" s="514"/>
      <c r="AY92" s="514"/>
      <c r="AZ92" s="514"/>
      <c r="BA92" s="514"/>
      <c r="BB92" s="514"/>
      <c r="BC92" s="514"/>
      <c r="BD92" s="514"/>
      <c r="BE92" s="515"/>
      <c r="BF92" s="51"/>
      <c r="BG92" s="505"/>
      <c r="BH92" s="506"/>
      <c r="BI92" s="506"/>
      <c r="BJ92" s="506"/>
      <c r="BK92" s="506"/>
      <c r="BL92" s="506"/>
      <c r="BM92" s="506"/>
      <c r="BN92" s="506"/>
      <c r="BO92" s="506"/>
      <c r="BP92" s="506"/>
      <c r="BQ92" s="506"/>
      <c r="BR92" s="506"/>
      <c r="BS92" s="506"/>
      <c r="BT92" s="506"/>
      <c r="BU92" s="506"/>
      <c r="BV92" s="506"/>
      <c r="BW92" s="506"/>
      <c r="BX92" s="506"/>
      <c r="BY92" s="506"/>
      <c r="BZ92" s="506"/>
      <c r="CA92" s="506"/>
      <c r="CB92" s="506"/>
      <c r="CC92" s="507"/>
      <c r="CD92" s="505">
        <v>182500</v>
      </c>
      <c r="CE92" s="506"/>
      <c r="CF92" s="506"/>
      <c r="CG92" s="506"/>
      <c r="CH92" s="506"/>
      <c r="CI92" s="506"/>
      <c r="CJ92" s="506"/>
      <c r="CK92" s="506"/>
      <c r="CL92" s="506"/>
      <c r="CM92" s="506"/>
      <c r="CN92" s="506"/>
      <c r="CO92" s="506"/>
      <c r="CP92" s="506"/>
      <c r="CQ92" s="506"/>
      <c r="CR92" s="506"/>
      <c r="CS92" s="506"/>
      <c r="CT92" s="506"/>
      <c r="CU92" s="506"/>
      <c r="CV92" s="507"/>
      <c r="CW92" s="508"/>
      <c r="CX92" s="508"/>
      <c r="CY92" s="508"/>
      <c r="CZ92" s="508"/>
      <c r="DA92" s="508"/>
      <c r="DB92" s="508"/>
      <c r="DC92" s="508"/>
      <c r="DD92" s="508"/>
      <c r="DE92" s="508"/>
      <c r="DF92" s="508"/>
      <c r="DG92" s="508"/>
      <c r="DH92" s="508"/>
      <c r="DI92" s="508"/>
      <c r="DJ92" s="509"/>
    </row>
    <row r="93" spans="1:114" s="52" customFormat="1" ht="58.5" customHeight="1" hidden="1" thickBot="1">
      <c r="A93" s="510" t="s">
        <v>87</v>
      </c>
      <c r="B93" s="510"/>
      <c r="C93" s="510"/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0"/>
      <c r="AE93" s="511"/>
      <c r="AF93" s="512" t="s">
        <v>72</v>
      </c>
      <c r="AG93" s="513"/>
      <c r="AH93" s="513"/>
      <c r="AI93" s="513"/>
      <c r="AJ93" s="513"/>
      <c r="AK93" s="514"/>
      <c r="AL93" s="514"/>
      <c r="AM93" s="514"/>
      <c r="AN93" s="514"/>
      <c r="AO93" s="514"/>
      <c r="AP93" s="514"/>
      <c r="AQ93" s="514"/>
      <c r="AR93" s="514"/>
      <c r="AS93" s="514"/>
      <c r="AT93" s="514"/>
      <c r="AU93" s="514"/>
      <c r="AV93" s="514"/>
      <c r="AW93" s="514"/>
      <c r="AX93" s="514"/>
      <c r="AY93" s="514"/>
      <c r="AZ93" s="514"/>
      <c r="BA93" s="514"/>
      <c r="BB93" s="514"/>
      <c r="BC93" s="514"/>
      <c r="BD93" s="514"/>
      <c r="BE93" s="515"/>
      <c r="BF93" s="51"/>
      <c r="BG93" s="505"/>
      <c r="BH93" s="506"/>
      <c r="BI93" s="506"/>
      <c r="BJ93" s="506"/>
      <c r="BK93" s="506"/>
      <c r="BL93" s="506"/>
      <c r="BM93" s="506"/>
      <c r="BN93" s="506"/>
      <c r="BO93" s="506"/>
      <c r="BP93" s="506"/>
      <c r="BQ93" s="506"/>
      <c r="BR93" s="506"/>
      <c r="BS93" s="506"/>
      <c r="BT93" s="506"/>
      <c r="BU93" s="506"/>
      <c r="BV93" s="506"/>
      <c r="BW93" s="506"/>
      <c r="BX93" s="506"/>
      <c r="BY93" s="506"/>
      <c r="BZ93" s="506"/>
      <c r="CA93" s="506"/>
      <c r="CB93" s="506"/>
      <c r="CC93" s="507"/>
      <c r="CD93" s="505">
        <v>1556400</v>
      </c>
      <c r="CE93" s="506"/>
      <c r="CF93" s="506"/>
      <c r="CG93" s="506"/>
      <c r="CH93" s="506"/>
      <c r="CI93" s="506"/>
      <c r="CJ93" s="506"/>
      <c r="CK93" s="506"/>
      <c r="CL93" s="506"/>
      <c r="CM93" s="506"/>
      <c r="CN93" s="506"/>
      <c r="CO93" s="506"/>
      <c r="CP93" s="506"/>
      <c r="CQ93" s="506"/>
      <c r="CR93" s="506"/>
      <c r="CS93" s="506"/>
      <c r="CT93" s="506"/>
      <c r="CU93" s="506"/>
      <c r="CV93" s="507"/>
      <c r="CW93" s="508"/>
      <c r="CX93" s="508"/>
      <c r="CY93" s="508"/>
      <c r="CZ93" s="508"/>
      <c r="DA93" s="508"/>
      <c r="DB93" s="508"/>
      <c r="DC93" s="508"/>
      <c r="DD93" s="508"/>
      <c r="DE93" s="508"/>
      <c r="DF93" s="508"/>
      <c r="DG93" s="508"/>
      <c r="DH93" s="508"/>
      <c r="DI93" s="508"/>
      <c r="DJ93" s="509"/>
    </row>
    <row r="94" spans="1:114" s="42" customFormat="1" ht="36" customHeight="1" hidden="1" thickBot="1">
      <c r="A94" s="551" t="s">
        <v>88</v>
      </c>
      <c r="B94" s="551"/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2"/>
      <c r="AF94" s="489"/>
      <c r="AG94" s="490"/>
      <c r="AH94" s="490"/>
      <c r="AI94" s="490"/>
      <c r="AJ94" s="490"/>
      <c r="AK94" s="491"/>
      <c r="AL94" s="491"/>
      <c r="AM94" s="491"/>
      <c r="AN94" s="491"/>
      <c r="AO94" s="491"/>
      <c r="AP94" s="491"/>
      <c r="AQ94" s="491"/>
      <c r="AR94" s="491"/>
      <c r="AS94" s="491"/>
      <c r="AT94" s="491"/>
      <c r="AU94" s="491"/>
      <c r="AV94" s="491"/>
      <c r="AW94" s="491"/>
      <c r="AX94" s="491"/>
      <c r="AY94" s="491"/>
      <c r="AZ94" s="491"/>
      <c r="BA94" s="491"/>
      <c r="BB94" s="491"/>
      <c r="BC94" s="491"/>
      <c r="BD94" s="491"/>
      <c r="BE94" s="492"/>
      <c r="BF94" s="46"/>
      <c r="BG94" s="476">
        <f>BG95</f>
        <v>832900</v>
      </c>
      <c r="BH94" s="477"/>
      <c r="BI94" s="477"/>
      <c r="BJ94" s="477"/>
      <c r="BK94" s="477"/>
      <c r="BL94" s="477"/>
      <c r="BM94" s="477"/>
      <c r="BN94" s="477"/>
      <c r="BO94" s="477"/>
      <c r="BP94" s="477"/>
      <c r="BQ94" s="477"/>
      <c r="BR94" s="477"/>
      <c r="BS94" s="477"/>
      <c r="BT94" s="477"/>
      <c r="BU94" s="477"/>
      <c r="BV94" s="477"/>
      <c r="BW94" s="477"/>
      <c r="BX94" s="477"/>
      <c r="BY94" s="477"/>
      <c r="BZ94" s="477"/>
      <c r="CA94" s="477"/>
      <c r="CB94" s="477"/>
      <c r="CC94" s="478"/>
      <c r="CD94" s="476">
        <f>CD95</f>
        <v>70000</v>
      </c>
      <c r="CE94" s="477"/>
      <c r="CF94" s="477"/>
      <c r="CG94" s="477"/>
      <c r="CH94" s="477"/>
      <c r="CI94" s="477"/>
      <c r="CJ94" s="477"/>
      <c r="CK94" s="477"/>
      <c r="CL94" s="477"/>
      <c r="CM94" s="477"/>
      <c r="CN94" s="477"/>
      <c r="CO94" s="477"/>
      <c r="CP94" s="477"/>
      <c r="CQ94" s="477"/>
      <c r="CR94" s="477"/>
      <c r="CS94" s="477"/>
      <c r="CT94" s="477"/>
      <c r="CU94" s="477"/>
      <c r="CV94" s="478"/>
      <c r="CW94" s="458"/>
      <c r="CX94" s="458"/>
      <c r="CY94" s="458"/>
      <c r="CZ94" s="458"/>
      <c r="DA94" s="458"/>
      <c r="DB94" s="458"/>
      <c r="DC94" s="458"/>
      <c r="DD94" s="458"/>
      <c r="DE94" s="458"/>
      <c r="DF94" s="458"/>
      <c r="DG94" s="458"/>
      <c r="DH94" s="458"/>
      <c r="DI94" s="458"/>
      <c r="DJ94" s="459"/>
    </row>
    <row r="95" spans="1:114" s="57" customFormat="1" ht="48" customHeight="1" hidden="1">
      <c r="A95" s="533" t="s">
        <v>89</v>
      </c>
      <c r="B95" s="533"/>
      <c r="C95" s="533"/>
      <c r="D95" s="533"/>
      <c r="E95" s="533"/>
      <c r="F95" s="533"/>
      <c r="G95" s="533"/>
      <c r="H95" s="533"/>
      <c r="I95" s="533"/>
      <c r="J95" s="533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3"/>
      <c r="AC95" s="533"/>
      <c r="AD95" s="533"/>
      <c r="AE95" s="534"/>
      <c r="AF95" s="539" t="s">
        <v>72</v>
      </c>
      <c r="AG95" s="540"/>
      <c r="AH95" s="540"/>
      <c r="AI95" s="540"/>
      <c r="AJ95" s="540"/>
      <c r="AK95" s="541"/>
      <c r="AL95" s="541"/>
      <c r="AM95" s="541"/>
      <c r="AN95" s="541"/>
      <c r="AO95" s="541"/>
      <c r="AP95" s="541"/>
      <c r="AQ95" s="541"/>
      <c r="AR95" s="541"/>
      <c r="AS95" s="541"/>
      <c r="AT95" s="541"/>
      <c r="AU95" s="541"/>
      <c r="AV95" s="541"/>
      <c r="AW95" s="541"/>
      <c r="AX95" s="541"/>
      <c r="AY95" s="541"/>
      <c r="AZ95" s="541"/>
      <c r="BA95" s="541"/>
      <c r="BB95" s="541"/>
      <c r="BC95" s="541"/>
      <c r="BD95" s="541"/>
      <c r="BE95" s="542"/>
      <c r="BF95" s="58"/>
      <c r="BG95" s="528">
        <v>832900</v>
      </c>
      <c r="BH95" s="529"/>
      <c r="BI95" s="529"/>
      <c r="BJ95" s="529"/>
      <c r="BK95" s="529"/>
      <c r="BL95" s="529"/>
      <c r="BM95" s="529"/>
      <c r="BN95" s="529"/>
      <c r="BO95" s="529"/>
      <c r="BP95" s="529"/>
      <c r="BQ95" s="529"/>
      <c r="BR95" s="529"/>
      <c r="BS95" s="529"/>
      <c r="BT95" s="529"/>
      <c r="BU95" s="529"/>
      <c r="BV95" s="529"/>
      <c r="BW95" s="529"/>
      <c r="BX95" s="529"/>
      <c r="BY95" s="529"/>
      <c r="BZ95" s="529"/>
      <c r="CA95" s="529"/>
      <c r="CB95" s="529"/>
      <c r="CC95" s="530"/>
      <c r="CD95" s="528">
        <v>70000</v>
      </c>
      <c r="CE95" s="529"/>
      <c r="CF95" s="529"/>
      <c r="CG95" s="529"/>
      <c r="CH95" s="529"/>
      <c r="CI95" s="529"/>
      <c r="CJ95" s="529"/>
      <c r="CK95" s="529"/>
      <c r="CL95" s="529"/>
      <c r="CM95" s="529"/>
      <c r="CN95" s="529"/>
      <c r="CO95" s="529"/>
      <c r="CP95" s="529"/>
      <c r="CQ95" s="529"/>
      <c r="CR95" s="529"/>
      <c r="CS95" s="529"/>
      <c r="CT95" s="529"/>
      <c r="CU95" s="529"/>
      <c r="CV95" s="530"/>
      <c r="CW95" s="508"/>
      <c r="CX95" s="508"/>
      <c r="CY95" s="508"/>
      <c r="CZ95" s="508"/>
      <c r="DA95" s="508"/>
      <c r="DB95" s="508"/>
      <c r="DC95" s="508"/>
      <c r="DD95" s="508"/>
      <c r="DE95" s="508"/>
      <c r="DF95" s="508"/>
      <c r="DG95" s="508"/>
      <c r="DH95" s="508"/>
      <c r="DI95" s="508"/>
      <c r="DJ95" s="509"/>
    </row>
    <row r="96" spans="2:100" ht="12.7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</row>
    <row r="97" spans="51:56" ht="11.25" hidden="1">
      <c r="AY97" s="62"/>
      <c r="AZ97" s="62"/>
      <c r="BA97" s="62"/>
      <c r="BB97" s="62"/>
      <c r="BC97" s="62"/>
      <c r="BD97" s="62"/>
    </row>
    <row r="98" spans="1:100" ht="22.5" customHeight="1" hidden="1">
      <c r="A98" s="554" t="s">
        <v>54</v>
      </c>
      <c r="B98" s="554"/>
      <c r="C98" s="554"/>
      <c r="D98" s="554"/>
      <c r="E98" s="554"/>
      <c r="F98" s="554"/>
      <c r="G98" s="554"/>
      <c r="H98" s="554"/>
      <c r="I98" s="554"/>
      <c r="J98" s="554"/>
      <c r="K98" s="554"/>
      <c r="L98" s="554"/>
      <c r="M98" s="554"/>
      <c r="N98" s="554"/>
      <c r="O98" s="554"/>
      <c r="P98" s="554"/>
      <c r="Q98" s="554"/>
      <c r="R98" s="554"/>
      <c r="S98" s="554"/>
      <c r="T98" s="554"/>
      <c r="U98" s="554"/>
      <c r="V98" s="554"/>
      <c r="W98" s="554"/>
      <c r="X98" s="554"/>
      <c r="Y98" s="554"/>
      <c r="Z98" s="555"/>
      <c r="AA98" s="558" t="s">
        <v>55</v>
      </c>
      <c r="AB98" s="554"/>
      <c r="AC98" s="554"/>
      <c r="AD98" s="554"/>
      <c r="AE98" s="554"/>
      <c r="AF98" s="555"/>
      <c r="AG98" s="558" t="s">
        <v>90</v>
      </c>
      <c r="AH98" s="554"/>
      <c r="AI98" s="554"/>
      <c r="AJ98" s="554"/>
      <c r="AK98" s="558" t="s">
        <v>91</v>
      </c>
      <c r="AL98" s="554"/>
      <c r="AM98" s="554"/>
      <c r="AN98" s="554"/>
      <c r="AO98" s="554"/>
      <c r="AP98" s="554"/>
      <c r="AQ98" s="554"/>
      <c r="AR98" s="554"/>
      <c r="AS98" s="554"/>
      <c r="AT98" s="554"/>
      <c r="AU98" s="554"/>
      <c r="AV98" s="554"/>
      <c r="AW98" s="554"/>
      <c r="AX98" s="555"/>
      <c r="AY98" s="558" t="s">
        <v>92</v>
      </c>
      <c r="AZ98" s="554"/>
      <c r="BA98" s="554"/>
      <c r="BB98" s="554"/>
      <c r="BC98" s="554"/>
      <c r="BD98" s="554"/>
      <c r="BE98" s="554"/>
      <c r="BF98" s="554"/>
      <c r="BG98" s="554"/>
      <c r="BH98" s="554"/>
      <c r="BI98" s="554"/>
      <c r="BJ98" s="554"/>
      <c r="BK98" s="554"/>
      <c r="BL98" s="555"/>
      <c r="BM98" s="558" t="str">
        <f>'[1]Расходы'!BH104</f>
        <v>Лимиты бюджетных обязательств</v>
      </c>
      <c r="BN98" s="554"/>
      <c r="BO98" s="554"/>
      <c r="BP98" s="554"/>
      <c r="BQ98" s="554"/>
      <c r="BR98" s="554"/>
      <c r="BS98" s="554"/>
      <c r="BT98" s="554"/>
      <c r="BU98" s="554"/>
      <c r="BV98" s="554"/>
      <c r="BW98" s="554"/>
      <c r="BX98" s="554"/>
      <c r="BY98" s="554"/>
      <c r="BZ98" s="555"/>
      <c r="CA98" s="558" t="s">
        <v>57</v>
      </c>
      <c r="CB98" s="554"/>
      <c r="CC98" s="554"/>
      <c r="CD98" s="554"/>
      <c r="CE98" s="554"/>
      <c r="CF98" s="554"/>
      <c r="CG98" s="554"/>
      <c r="CH98" s="554"/>
      <c r="CI98" s="554"/>
      <c r="CJ98" s="554"/>
      <c r="CK98" s="554"/>
      <c r="CL98" s="554"/>
      <c r="CM98" s="554"/>
      <c r="CN98" s="555"/>
      <c r="CO98" s="417" t="s">
        <v>93</v>
      </c>
      <c r="CP98" s="415"/>
      <c r="CQ98" s="415"/>
      <c r="CR98" s="415"/>
      <c r="CS98" s="415"/>
      <c r="CT98" s="415"/>
      <c r="CU98" s="415"/>
      <c r="CV98" s="415"/>
    </row>
    <row r="99" spans="1:100" ht="54" customHeight="1" hidden="1">
      <c r="A99" s="556"/>
      <c r="B99" s="556"/>
      <c r="C99" s="556"/>
      <c r="D99" s="556"/>
      <c r="E99" s="556"/>
      <c r="F99" s="556"/>
      <c r="G99" s="556"/>
      <c r="H99" s="556"/>
      <c r="I99" s="556"/>
      <c r="J99" s="556"/>
      <c r="K99" s="556"/>
      <c r="L99" s="556"/>
      <c r="M99" s="556"/>
      <c r="N99" s="556"/>
      <c r="O99" s="556"/>
      <c r="P99" s="556"/>
      <c r="Q99" s="556"/>
      <c r="R99" s="556"/>
      <c r="S99" s="556"/>
      <c r="T99" s="556"/>
      <c r="U99" s="556"/>
      <c r="V99" s="556"/>
      <c r="W99" s="556"/>
      <c r="X99" s="556"/>
      <c r="Y99" s="556"/>
      <c r="Z99" s="557"/>
      <c r="AA99" s="559"/>
      <c r="AB99" s="556"/>
      <c r="AC99" s="556"/>
      <c r="AD99" s="556"/>
      <c r="AE99" s="556"/>
      <c r="AF99" s="557"/>
      <c r="AG99" s="559"/>
      <c r="AH99" s="556"/>
      <c r="AI99" s="556"/>
      <c r="AJ99" s="556"/>
      <c r="AK99" s="559"/>
      <c r="AL99" s="556"/>
      <c r="AM99" s="556"/>
      <c r="AN99" s="556"/>
      <c r="AO99" s="556"/>
      <c r="AP99" s="556"/>
      <c r="AQ99" s="556"/>
      <c r="AR99" s="556"/>
      <c r="AS99" s="556"/>
      <c r="AT99" s="556"/>
      <c r="AU99" s="556"/>
      <c r="AV99" s="556"/>
      <c r="AW99" s="556"/>
      <c r="AX99" s="557"/>
      <c r="AY99" s="559"/>
      <c r="AZ99" s="556"/>
      <c r="BA99" s="556"/>
      <c r="BB99" s="556"/>
      <c r="BC99" s="556"/>
      <c r="BD99" s="556"/>
      <c r="BE99" s="556"/>
      <c r="BF99" s="556"/>
      <c r="BG99" s="556"/>
      <c r="BH99" s="556"/>
      <c r="BI99" s="556"/>
      <c r="BJ99" s="556"/>
      <c r="BK99" s="556"/>
      <c r="BL99" s="557"/>
      <c r="BM99" s="559"/>
      <c r="BN99" s="556"/>
      <c r="BO99" s="556"/>
      <c r="BP99" s="556"/>
      <c r="BQ99" s="556"/>
      <c r="BR99" s="556"/>
      <c r="BS99" s="556"/>
      <c r="BT99" s="556"/>
      <c r="BU99" s="556"/>
      <c r="BV99" s="556"/>
      <c r="BW99" s="556"/>
      <c r="BX99" s="556"/>
      <c r="BY99" s="556"/>
      <c r="BZ99" s="557"/>
      <c r="CA99" s="559"/>
      <c r="CB99" s="556"/>
      <c r="CC99" s="556"/>
      <c r="CD99" s="556"/>
      <c r="CE99" s="556"/>
      <c r="CF99" s="556"/>
      <c r="CG99" s="556"/>
      <c r="CH99" s="556"/>
      <c r="CI99" s="556"/>
      <c r="CJ99" s="556"/>
      <c r="CK99" s="556"/>
      <c r="CL99" s="556"/>
      <c r="CM99" s="556"/>
      <c r="CN99" s="557"/>
      <c r="CO99" s="417" t="str">
        <f>'[1]Расходы'!CJ105</f>
        <v>по
ассигнованиям</v>
      </c>
      <c r="CP99" s="415"/>
      <c r="CQ99" s="415"/>
      <c r="CR99" s="415"/>
      <c r="CS99" s="415"/>
      <c r="CT99" s="415"/>
      <c r="CU99" s="415"/>
      <c r="CV99" s="415"/>
    </row>
    <row r="100" spans="1:100" ht="12.75" customHeight="1" hidden="1">
      <c r="A100" s="410">
        <v>1</v>
      </c>
      <c r="B100" s="566"/>
      <c r="C100" s="566"/>
      <c r="D100" s="566"/>
      <c r="E100" s="566"/>
      <c r="F100" s="566"/>
      <c r="G100" s="566"/>
      <c r="H100" s="566"/>
      <c r="I100" s="566"/>
      <c r="J100" s="566"/>
      <c r="K100" s="566"/>
      <c r="L100" s="566"/>
      <c r="M100" s="566"/>
      <c r="N100" s="566"/>
      <c r="O100" s="566"/>
      <c r="P100" s="566"/>
      <c r="Q100" s="566"/>
      <c r="R100" s="566"/>
      <c r="S100" s="566"/>
      <c r="T100" s="566"/>
      <c r="U100" s="566"/>
      <c r="V100" s="566"/>
      <c r="W100" s="566"/>
      <c r="X100" s="566"/>
      <c r="Y100" s="566"/>
      <c r="Z100" s="566"/>
      <c r="AA100" s="553">
        <v>2</v>
      </c>
      <c r="AB100" s="553"/>
      <c r="AC100" s="553"/>
      <c r="AD100" s="553"/>
      <c r="AE100" s="553"/>
      <c r="AF100" s="553"/>
      <c r="AG100" s="553">
        <v>3</v>
      </c>
      <c r="AH100" s="553"/>
      <c r="AI100" s="553"/>
      <c r="AJ100" s="553"/>
      <c r="AK100" s="553">
        <v>5</v>
      </c>
      <c r="AL100" s="553"/>
      <c r="AM100" s="553"/>
      <c r="AN100" s="553"/>
      <c r="AO100" s="553"/>
      <c r="AP100" s="553"/>
      <c r="AQ100" s="553"/>
      <c r="AR100" s="553"/>
      <c r="AS100" s="553"/>
      <c r="AT100" s="553"/>
      <c r="AU100" s="553"/>
      <c r="AV100" s="553"/>
      <c r="AW100" s="553"/>
      <c r="AX100" s="553"/>
      <c r="AY100" s="553">
        <v>4</v>
      </c>
      <c r="AZ100" s="553"/>
      <c r="BA100" s="553"/>
      <c r="BB100" s="553"/>
      <c r="BC100" s="553"/>
      <c r="BD100" s="553"/>
      <c r="BE100" s="553"/>
      <c r="BF100" s="553"/>
      <c r="BG100" s="553"/>
      <c r="BH100" s="553"/>
      <c r="BI100" s="553"/>
      <c r="BJ100" s="553"/>
      <c r="BK100" s="553"/>
      <c r="BL100" s="553"/>
      <c r="BM100" s="553">
        <v>5</v>
      </c>
      <c r="BN100" s="553"/>
      <c r="BO100" s="553"/>
      <c r="BP100" s="553"/>
      <c r="BQ100" s="553"/>
      <c r="BR100" s="553"/>
      <c r="BS100" s="553"/>
      <c r="BT100" s="553"/>
      <c r="BU100" s="553"/>
      <c r="BV100" s="553"/>
      <c r="BW100" s="553"/>
      <c r="BX100" s="553"/>
      <c r="BY100" s="553"/>
      <c r="BZ100" s="553"/>
      <c r="CA100" s="553">
        <v>6</v>
      </c>
      <c r="CB100" s="553"/>
      <c r="CC100" s="553"/>
      <c r="CD100" s="553"/>
      <c r="CE100" s="553"/>
      <c r="CF100" s="553"/>
      <c r="CG100" s="553"/>
      <c r="CH100" s="553"/>
      <c r="CI100" s="553"/>
      <c r="CJ100" s="553"/>
      <c r="CK100" s="553"/>
      <c r="CL100" s="553"/>
      <c r="CM100" s="553"/>
      <c r="CN100" s="553"/>
      <c r="CO100" s="553">
        <v>7</v>
      </c>
      <c r="CP100" s="553"/>
      <c r="CQ100" s="553"/>
      <c r="CR100" s="553"/>
      <c r="CS100" s="553"/>
      <c r="CT100" s="553"/>
      <c r="CU100" s="553"/>
      <c r="CV100" s="553"/>
    </row>
    <row r="101" spans="1:107" ht="14.25" customHeight="1" hidden="1">
      <c r="A101" s="33"/>
      <c r="B101" s="563" t="s">
        <v>94</v>
      </c>
      <c r="C101" s="563"/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4"/>
      <c r="AA101" s="425" t="s">
        <v>671</v>
      </c>
      <c r="AB101" s="426"/>
      <c r="AC101" s="426"/>
      <c r="AD101" s="426"/>
      <c r="AE101" s="426"/>
      <c r="AF101" s="426"/>
      <c r="AG101" s="565"/>
      <c r="AH101" s="565"/>
      <c r="AI101" s="565"/>
      <c r="AJ101" s="565"/>
      <c r="AK101" s="567">
        <f>AK103+AK156</f>
        <v>0</v>
      </c>
      <c r="AL101" s="567"/>
      <c r="AM101" s="567"/>
      <c r="AN101" s="567"/>
      <c r="AO101" s="567"/>
      <c r="AP101" s="567"/>
      <c r="AQ101" s="567"/>
      <c r="AR101" s="567"/>
      <c r="AS101" s="567"/>
      <c r="AT101" s="567"/>
      <c r="AU101" s="567"/>
      <c r="AV101" s="567"/>
      <c r="AW101" s="567"/>
      <c r="AX101" s="567"/>
      <c r="AY101" s="560">
        <f>AY103+AY156</f>
        <v>0</v>
      </c>
      <c r="AZ101" s="560"/>
      <c r="BA101" s="560"/>
      <c r="BB101" s="560"/>
      <c r="BC101" s="560"/>
      <c r="BD101" s="560"/>
      <c r="BE101" s="560"/>
      <c r="BF101" s="560"/>
      <c r="BG101" s="560"/>
      <c r="BH101" s="560"/>
      <c r="BI101" s="560"/>
      <c r="BJ101" s="560"/>
      <c r="BK101" s="560"/>
      <c r="BL101" s="560"/>
      <c r="BM101" s="560">
        <f>BM103+BM156</f>
        <v>0</v>
      </c>
      <c r="BN101" s="560"/>
      <c r="BO101" s="560"/>
      <c r="BP101" s="560"/>
      <c r="BQ101" s="560"/>
      <c r="BR101" s="560"/>
      <c r="BS101" s="560"/>
      <c r="BT101" s="560"/>
      <c r="BU101" s="560"/>
      <c r="BV101" s="560"/>
      <c r="BW101" s="560"/>
      <c r="BX101" s="560"/>
      <c r="BY101" s="560"/>
      <c r="BZ101" s="560"/>
      <c r="CA101" s="397">
        <f>CA103+CA156</f>
        <v>0</v>
      </c>
      <c r="CB101" s="397"/>
      <c r="CC101" s="397"/>
      <c r="CD101" s="397"/>
      <c r="CE101" s="397"/>
      <c r="CF101" s="397"/>
      <c r="CG101" s="397"/>
      <c r="CH101" s="397"/>
      <c r="CI101" s="397"/>
      <c r="CJ101" s="397"/>
      <c r="CK101" s="397"/>
      <c r="CL101" s="397"/>
      <c r="CM101" s="397"/>
      <c r="CN101" s="397"/>
      <c r="CO101" s="397">
        <f>CO103+CO156</f>
        <v>0</v>
      </c>
      <c r="CP101" s="397"/>
      <c r="CQ101" s="397"/>
      <c r="CR101" s="397"/>
      <c r="CS101" s="397"/>
      <c r="CT101" s="397"/>
      <c r="CU101" s="397"/>
      <c r="CV101" s="397"/>
      <c r="DC101" s="29" t="s">
        <v>95</v>
      </c>
    </row>
    <row r="102" spans="1:103" ht="14.25" customHeight="1" hidden="1">
      <c r="A102" s="63"/>
      <c r="B102" s="398" t="s">
        <v>516</v>
      </c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9"/>
      <c r="AA102" s="400" t="s">
        <v>96</v>
      </c>
      <c r="AB102" s="401"/>
      <c r="AC102" s="401"/>
      <c r="AD102" s="401"/>
      <c r="AE102" s="401"/>
      <c r="AF102" s="401"/>
      <c r="AG102" s="227"/>
      <c r="AH102" s="227"/>
      <c r="AI102" s="227"/>
      <c r="AJ102" s="22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402"/>
      <c r="AZ102" s="402"/>
      <c r="BA102" s="402"/>
      <c r="BB102" s="402"/>
      <c r="BC102" s="402"/>
      <c r="BD102" s="402"/>
      <c r="BE102" s="402"/>
      <c r="BF102" s="402"/>
      <c r="BG102" s="402"/>
      <c r="BH102" s="402"/>
      <c r="BI102" s="402"/>
      <c r="BJ102" s="402"/>
      <c r="BK102" s="402"/>
      <c r="BL102" s="402"/>
      <c r="BM102" s="402"/>
      <c r="BN102" s="402"/>
      <c r="BO102" s="402"/>
      <c r="BP102" s="402"/>
      <c r="BQ102" s="402"/>
      <c r="BR102" s="402"/>
      <c r="BS102" s="402"/>
      <c r="BT102" s="402"/>
      <c r="BU102" s="402"/>
      <c r="BV102" s="402"/>
      <c r="BW102" s="402"/>
      <c r="BX102" s="402"/>
      <c r="BY102" s="402"/>
      <c r="BZ102" s="402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8"/>
      <c r="CL102" s="238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Y102" s="29" t="s">
        <v>97</v>
      </c>
    </row>
    <row r="103" spans="1:100" s="65" customFormat="1" ht="14.25" customHeight="1" hidden="1">
      <c r="A103" s="64"/>
      <c r="B103" s="345" t="s">
        <v>98</v>
      </c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M103" s="345"/>
      <c r="N103" s="345"/>
      <c r="O103" s="345"/>
      <c r="P103" s="345"/>
      <c r="Q103" s="345"/>
      <c r="R103" s="345"/>
      <c r="S103" s="345"/>
      <c r="T103" s="345"/>
      <c r="U103" s="345"/>
      <c r="V103" s="345"/>
      <c r="W103" s="345"/>
      <c r="X103" s="345"/>
      <c r="Y103" s="345"/>
      <c r="Z103" s="346"/>
      <c r="AA103" s="570"/>
      <c r="AB103" s="571"/>
      <c r="AC103" s="571"/>
      <c r="AD103" s="571"/>
      <c r="AE103" s="571"/>
      <c r="AF103" s="571"/>
      <c r="AG103" s="569" t="s">
        <v>99</v>
      </c>
      <c r="AH103" s="569"/>
      <c r="AI103" s="569"/>
      <c r="AJ103" s="569"/>
      <c r="AK103" s="568">
        <f>AK104+AK117+AK141+AK146+AK153+AK144</f>
        <v>0</v>
      </c>
      <c r="AL103" s="568"/>
      <c r="AM103" s="568"/>
      <c r="AN103" s="568"/>
      <c r="AO103" s="568"/>
      <c r="AP103" s="568"/>
      <c r="AQ103" s="568"/>
      <c r="AR103" s="568"/>
      <c r="AS103" s="568"/>
      <c r="AT103" s="568"/>
      <c r="AU103" s="568"/>
      <c r="AV103" s="568"/>
      <c r="AW103" s="568"/>
      <c r="AX103" s="568"/>
      <c r="AY103" s="561">
        <f>AY104+AY117+AY141+AY146+AY153+AY144</f>
        <v>0</v>
      </c>
      <c r="AZ103" s="561"/>
      <c r="BA103" s="561"/>
      <c r="BB103" s="561"/>
      <c r="BC103" s="561"/>
      <c r="BD103" s="561"/>
      <c r="BE103" s="561"/>
      <c r="BF103" s="561"/>
      <c r="BG103" s="561"/>
      <c r="BH103" s="561"/>
      <c r="BI103" s="561"/>
      <c r="BJ103" s="561"/>
      <c r="BK103" s="561"/>
      <c r="BL103" s="561"/>
      <c r="BM103" s="561">
        <f>BM104+BM117+BM141+BM146+BM153+BM144</f>
        <v>0</v>
      </c>
      <c r="BN103" s="561"/>
      <c r="BO103" s="561"/>
      <c r="BP103" s="561"/>
      <c r="BQ103" s="561"/>
      <c r="BR103" s="561"/>
      <c r="BS103" s="561"/>
      <c r="BT103" s="561"/>
      <c r="BU103" s="561"/>
      <c r="BV103" s="561"/>
      <c r="BW103" s="561"/>
      <c r="BX103" s="561"/>
      <c r="BY103" s="561"/>
      <c r="BZ103" s="561"/>
      <c r="CA103" s="562">
        <f>CA104+CA117+CA141+CA146+CA153+CA144</f>
        <v>0</v>
      </c>
      <c r="CB103" s="562"/>
      <c r="CC103" s="562"/>
      <c r="CD103" s="562"/>
      <c r="CE103" s="562"/>
      <c r="CF103" s="562"/>
      <c r="CG103" s="562"/>
      <c r="CH103" s="562"/>
      <c r="CI103" s="562"/>
      <c r="CJ103" s="562"/>
      <c r="CK103" s="562"/>
      <c r="CL103" s="562"/>
      <c r="CM103" s="562"/>
      <c r="CN103" s="562"/>
      <c r="CO103" s="562">
        <f>CO104+CO117+CO141+CO146+CO153+CO144</f>
        <v>0</v>
      </c>
      <c r="CP103" s="562"/>
      <c r="CQ103" s="562"/>
      <c r="CR103" s="562"/>
      <c r="CS103" s="562"/>
      <c r="CT103" s="562"/>
      <c r="CU103" s="562"/>
      <c r="CV103" s="562"/>
    </row>
    <row r="104" spans="1:100" s="67" customFormat="1" ht="14.25" customHeight="1" hidden="1">
      <c r="A104" s="66"/>
      <c r="B104" s="338" t="s">
        <v>100</v>
      </c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8"/>
      <c r="N104" s="338"/>
      <c r="O104" s="338"/>
      <c r="P104" s="338"/>
      <c r="Q104" s="338"/>
      <c r="R104" s="338"/>
      <c r="S104" s="338"/>
      <c r="T104" s="338"/>
      <c r="U104" s="338"/>
      <c r="V104" s="338"/>
      <c r="W104" s="338"/>
      <c r="X104" s="338"/>
      <c r="Y104" s="338"/>
      <c r="Z104" s="339"/>
      <c r="AA104" s="370"/>
      <c r="AB104" s="371"/>
      <c r="AC104" s="371"/>
      <c r="AD104" s="371"/>
      <c r="AE104" s="371"/>
      <c r="AF104" s="371"/>
      <c r="AG104" s="372" t="s">
        <v>101</v>
      </c>
      <c r="AH104" s="372"/>
      <c r="AI104" s="372"/>
      <c r="AJ104" s="372"/>
      <c r="AK104" s="369">
        <f>AK105+AK108+AK116</f>
        <v>0</v>
      </c>
      <c r="AL104" s="369"/>
      <c r="AM104" s="369"/>
      <c r="AN104" s="369"/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92">
        <f>AY105+AY108+AY116</f>
        <v>0</v>
      </c>
      <c r="AZ104" s="392"/>
      <c r="BA104" s="392"/>
      <c r="BB104" s="392"/>
      <c r="BC104" s="392"/>
      <c r="BD104" s="392"/>
      <c r="BE104" s="392"/>
      <c r="BF104" s="392"/>
      <c r="BG104" s="392"/>
      <c r="BH104" s="392"/>
      <c r="BI104" s="392"/>
      <c r="BJ104" s="392"/>
      <c r="BK104" s="392"/>
      <c r="BL104" s="392"/>
      <c r="BM104" s="392">
        <f>BM105+BM108+BM116</f>
        <v>0</v>
      </c>
      <c r="BN104" s="392"/>
      <c r="BO104" s="392"/>
      <c r="BP104" s="392"/>
      <c r="BQ104" s="392"/>
      <c r="BR104" s="392"/>
      <c r="BS104" s="392"/>
      <c r="BT104" s="392"/>
      <c r="BU104" s="392"/>
      <c r="BV104" s="392"/>
      <c r="BW104" s="392"/>
      <c r="BX104" s="392"/>
      <c r="BY104" s="392"/>
      <c r="BZ104" s="392"/>
      <c r="CA104" s="368">
        <f>CA105+CA108+CA116</f>
        <v>0</v>
      </c>
      <c r="CB104" s="368"/>
      <c r="CC104" s="368"/>
      <c r="CD104" s="368"/>
      <c r="CE104" s="368"/>
      <c r="CF104" s="368"/>
      <c r="CG104" s="368"/>
      <c r="CH104" s="368"/>
      <c r="CI104" s="368"/>
      <c r="CJ104" s="368"/>
      <c r="CK104" s="368"/>
      <c r="CL104" s="368"/>
      <c r="CM104" s="368"/>
      <c r="CN104" s="368"/>
      <c r="CO104" s="368">
        <f>CO105+CO108+CO116</f>
        <v>0</v>
      </c>
      <c r="CP104" s="368"/>
      <c r="CQ104" s="368"/>
      <c r="CR104" s="368"/>
      <c r="CS104" s="368"/>
      <c r="CT104" s="368"/>
      <c r="CU104" s="368"/>
      <c r="CV104" s="368"/>
    </row>
    <row r="105" spans="1:100" s="69" customFormat="1" ht="14.25" customHeight="1" hidden="1">
      <c r="A105" s="68"/>
      <c r="B105" s="363" t="s">
        <v>102</v>
      </c>
      <c r="C105" s="363"/>
      <c r="D105" s="363"/>
      <c r="E105" s="363"/>
      <c r="F105" s="363"/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63"/>
      <c r="R105" s="363"/>
      <c r="S105" s="363"/>
      <c r="T105" s="363"/>
      <c r="U105" s="363"/>
      <c r="V105" s="363"/>
      <c r="W105" s="363"/>
      <c r="X105" s="363"/>
      <c r="Y105" s="363"/>
      <c r="Z105" s="364"/>
      <c r="AA105" s="365"/>
      <c r="AB105" s="366"/>
      <c r="AC105" s="366"/>
      <c r="AD105" s="366"/>
      <c r="AE105" s="366"/>
      <c r="AF105" s="366"/>
      <c r="AG105" s="367" t="s">
        <v>103</v>
      </c>
      <c r="AH105" s="367"/>
      <c r="AI105" s="367"/>
      <c r="AJ105" s="367"/>
      <c r="AK105" s="237"/>
      <c r="AL105" s="233"/>
      <c r="AM105" s="233"/>
      <c r="AN105" s="233"/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1"/>
      <c r="AY105" s="316">
        <f>AK105</f>
        <v>0</v>
      </c>
      <c r="AZ105" s="317"/>
      <c r="BA105" s="317"/>
      <c r="BB105" s="317"/>
      <c r="BC105" s="317"/>
      <c r="BD105" s="317"/>
      <c r="BE105" s="317"/>
      <c r="BF105" s="317"/>
      <c r="BG105" s="317"/>
      <c r="BH105" s="317"/>
      <c r="BI105" s="317"/>
      <c r="BJ105" s="317"/>
      <c r="BK105" s="317"/>
      <c r="BL105" s="318"/>
      <c r="BM105" s="316"/>
      <c r="BN105" s="317"/>
      <c r="BO105" s="317"/>
      <c r="BP105" s="317"/>
      <c r="BQ105" s="317"/>
      <c r="BR105" s="317"/>
      <c r="BS105" s="317"/>
      <c r="BT105" s="317"/>
      <c r="BU105" s="317"/>
      <c r="BV105" s="317"/>
      <c r="BW105" s="317"/>
      <c r="BX105" s="317"/>
      <c r="BY105" s="317"/>
      <c r="BZ105" s="318"/>
      <c r="CA105" s="234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6"/>
      <c r="CO105" s="238">
        <f>AY105-CA105</f>
        <v>0</v>
      </c>
      <c r="CP105" s="238"/>
      <c r="CQ105" s="238"/>
      <c r="CR105" s="238"/>
      <c r="CS105" s="238"/>
      <c r="CT105" s="238"/>
      <c r="CU105" s="238"/>
      <c r="CV105" s="238"/>
    </row>
    <row r="106" spans="1:100" ht="14.25" customHeight="1" hidden="1">
      <c r="A106" s="35"/>
      <c r="B106" s="319" t="s">
        <v>104</v>
      </c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  <c r="X106" s="319"/>
      <c r="Y106" s="319"/>
      <c r="Z106" s="320"/>
      <c r="AA106" s="361"/>
      <c r="AB106" s="362"/>
      <c r="AC106" s="362"/>
      <c r="AD106" s="362"/>
      <c r="AE106" s="362"/>
      <c r="AF106" s="362"/>
      <c r="AG106" s="227" t="s">
        <v>105</v>
      </c>
      <c r="AH106" s="227"/>
      <c r="AI106" s="227"/>
      <c r="AJ106" s="227"/>
      <c r="AK106" s="237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1"/>
      <c r="AY106" s="316"/>
      <c r="AZ106" s="317"/>
      <c r="BA106" s="317"/>
      <c r="BB106" s="317"/>
      <c r="BC106" s="317"/>
      <c r="BD106" s="317"/>
      <c r="BE106" s="317"/>
      <c r="BF106" s="317"/>
      <c r="BG106" s="317"/>
      <c r="BH106" s="317"/>
      <c r="BI106" s="317"/>
      <c r="BJ106" s="317"/>
      <c r="BK106" s="317"/>
      <c r="BL106" s="318"/>
      <c r="BM106" s="316"/>
      <c r="BN106" s="317"/>
      <c r="BO106" s="317"/>
      <c r="BP106" s="317"/>
      <c r="BQ106" s="317"/>
      <c r="BR106" s="317"/>
      <c r="BS106" s="317"/>
      <c r="BT106" s="317"/>
      <c r="BU106" s="317"/>
      <c r="BV106" s="317"/>
      <c r="BW106" s="317"/>
      <c r="BX106" s="317"/>
      <c r="BY106" s="317"/>
      <c r="BZ106" s="318"/>
      <c r="CA106" s="234"/>
      <c r="CB106" s="235"/>
      <c r="CC106" s="235"/>
      <c r="CD106" s="235"/>
      <c r="CE106" s="235"/>
      <c r="CF106" s="235"/>
      <c r="CG106" s="235"/>
      <c r="CH106" s="235"/>
      <c r="CI106" s="235"/>
      <c r="CJ106" s="235"/>
      <c r="CK106" s="235"/>
      <c r="CL106" s="235"/>
      <c r="CM106" s="235"/>
      <c r="CN106" s="236"/>
      <c r="CO106" s="238">
        <f>AY106-CA106</f>
        <v>0</v>
      </c>
      <c r="CP106" s="238"/>
      <c r="CQ106" s="238"/>
      <c r="CR106" s="238"/>
      <c r="CS106" s="238"/>
      <c r="CT106" s="238"/>
      <c r="CU106" s="238"/>
      <c r="CV106" s="238"/>
    </row>
    <row r="107" spans="1:100" ht="14.25" customHeight="1" hidden="1">
      <c r="A107" s="35"/>
      <c r="B107" s="319" t="s">
        <v>106</v>
      </c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  <c r="X107" s="319"/>
      <c r="Y107" s="319"/>
      <c r="Z107" s="320"/>
      <c r="AA107" s="361"/>
      <c r="AB107" s="362"/>
      <c r="AC107" s="362"/>
      <c r="AD107" s="362"/>
      <c r="AE107" s="362"/>
      <c r="AF107" s="362"/>
      <c r="AG107" s="227"/>
      <c r="AH107" s="227"/>
      <c r="AI107" s="227"/>
      <c r="AJ107" s="227"/>
      <c r="AK107" s="237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1"/>
      <c r="AY107" s="316"/>
      <c r="AZ107" s="317"/>
      <c r="BA107" s="317"/>
      <c r="BB107" s="317"/>
      <c r="BC107" s="317"/>
      <c r="BD107" s="317"/>
      <c r="BE107" s="317"/>
      <c r="BF107" s="317"/>
      <c r="BG107" s="317"/>
      <c r="BH107" s="317"/>
      <c r="BI107" s="317"/>
      <c r="BJ107" s="317"/>
      <c r="BK107" s="317"/>
      <c r="BL107" s="318"/>
      <c r="BM107" s="316"/>
      <c r="BN107" s="317"/>
      <c r="BO107" s="317"/>
      <c r="BP107" s="317"/>
      <c r="BQ107" s="317"/>
      <c r="BR107" s="317"/>
      <c r="BS107" s="317"/>
      <c r="BT107" s="317"/>
      <c r="BU107" s="317"/>
      <c r="BV107" s="317"/>
      <c r="BW107" s="317"/>
      <c r="BX107" s="317"/>
      <c r="BY107" s="317"/>
      <c r="BZ107" s="318"/>
      <c r="CA107" s="234"/>
      <c r="CB107" s="235"/>
      <c r="CC107" s="235"/>
      <c r="CD107" s="235"/>
      <c r="CE107" s="235"/>
      <c r="CF107" s="235"/>
      <c r="CG107" s="235"/>
      <c r="CH107" s="235"/>
      <c r="CI107" s="235"/>
      <c r="CJ107" s="235"/>
      <c r="CK107" s="235"/>
      <c r="CL107" s="235"/>
      <c r="CM107" s="235"/>
      <c r="CN107" s="236"/>
      <c r="CO107" s="238">
        <f>AY107-CA107</f>
        <v>0</v>
      </c>
      <c r="CP107" s="238"/>
      <c r="CQ107" s="238"/>
      <c r="CR107" s="238"/>
      <c r="CS107" s="238"/>
      <c r="CT107" s="238"/>
      <c r="CU107" s="238"/>
      <c r="CV107" s="238"/>
    </row>
    <row r="108" spans="1:100" s="69" customFormat="1" ht="14.25" customHeight="1" hidden="1">
      <c r="A108" s="68"/>
      <c r="B108" s="363" t="s">
        <v>107</v>
      </c>
      <c r="C108" s="363"/>
      <c r="D108" s="363"/>
      <c r="E108" s="363"/>
      <c r="F108" s="363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63"/>
      <c r="R108" s="363"/>
      <c r="S108" s="363"/>
      <c r="T108" s="363"/>
      <c r="U108" s="363"/>
      <c r="V108" s="363"/>
      <c r="W108" s="363"/>
      <c r="X108" s="363"/>
      <c r="Y108" s="363"/>
      <c r="Z108" s="364"/>
      <c r="AA108" s="365"/>
      <c r="AB108" s="366"/>
      <c r="AC108" s="366"/>
      <c r="AD108" s="366"/>
      <c r="AE108" s="366"/>
      <c r="AF108" s="366"/>
      <c r="AG108" s="367" t="s">
        <v>108</v>
      </c>
      <c r="AH108" s="367"/>
      <c r="AI108" s="367"/>
      <c r="AJ108" s="367"/>
      <c r="AK108" s="358">
        <f>AK109+AK110+AK111+AK112+AK113+AK114+AK115</f>
        <v>0</v>
      </c>
      <c r="AL108" s="358"/>
      <c r="AM108" s="358"/>
      <c r="AN108" s="358"/>
      <c r="AO108" s="358"/>
      <c r="AP108" s="358"/>
      <c r="AQ108" s="358"/>
      <c r="AR108" s="358"/>
      <c r="AS108" s="358"/>
      <c r="AT108" s="358"/>
      <c r="AU108" s="358"/>
      <c r="AV108" s="358"/>
      <c r="AW108" s="358"/>
      <c r="AX108" s="358"/>
      <c r="AY108" s="575">
        <f>AY109+AY110+AY111+AY112+AY113+AY114+AY115</f>
        <v>0</v>
      </c>
      <c r="AZ108" s="575"/>
      <c r="BA108" s="575"/>
      <c r="BB108" s="575"/>
      <c r="BC108" s="575"/>
      <c r="BD108" s="575"/>
      <c r="BE108" s="575"/>
      <c r="BF108" s="575"/>
      <c r="BG108" s="575"/>
      <c r="BH108" s="575"/>
      <c r="BI108" s="575"/>
      <c r="BJ108" s="575"/>
      <c r="BK108" s="575"/>
      <c r="BL108" s="575"/>
      <c r="BM108" s="575">
        <f>BM109+BM110+BM111+BM112+BM113+BM114+BM115</f>
        <v>0</v>
      </c>
      <c r="BN108" s="575"/>
      <c r="BO108" s="575"/>
      <c r="BP108" s="575"/>
      <c r="BQ108" s="575"/>
      <c r="BR108" s="575"/>
      <c r="BS108" s="575"/>
      <c r="BT108" s="575"/>
      <c r="BU108" s="575"/>
      <c r="BV108" s="575"/>
      <c r="BW108" s="575"/>
      <c r="BX108" s="575"/>
      <c r="BY108" s="575"/>
      <c r="BZ108" s="575"/>
      <c r="CA108" s="241">
        <f>CA109+CA110+CA111+CA112+CA113+CA114+CA115</f>
        <v>0</v>
      </c>
      <c r="CB108" s="241"/>
      <c r="CC108" s="241"/>
      <c r="CD108" s="241"/>
      <c r="CE108" s="241"/>
      <c r="CF108" s="241"/>
      <c r="CG108" s="241"/>
      <c r="CH108" s="241"/>
      <c r="CI108" s="241"/>
      <c r="CJ108" s="241"/>
      <c r="CK108" s="241"/>
      <c r="CL108" s="241"/>
      <c r="CM108" s="241"/>
      <c r="CN108" s="241"/>
      <c r="CO108" s="241">
        <f>CO109+CO110+CO111+CO112+CO113+CO114+CO115</f>
        <v>0</v>
      </c>
      <c r="CP108" s="241"/>
      <c r="CQ108" s="241"/>
      <c r="CR108" s="241"/>
      <c r="CS108" s="241"/>
      <c r="CT108" s="241"/>
      <c r="CU108" s="241"/>
      <c r="CV108" s="241"/>
    </row>
    <row r="109" spans="1:100" ht="14.25" customHeight="1" hidden="1">
      <c r="A109" s="35"/>
      <c r="B109" s="319" t="s">
        <v>109</v>
      </c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20"/>
      <c r="AA109" s="361"/>
      <c r="AB109" s="362"/>
      <c r="AC109" s="362"/>
      <c r="AD109" s="362"/>
      <c r="AE109" s="362"/>
      <c r="AF109" s="362"/>
      <c r="AG109" s="227" t="s">
        <v>110</v>
      </c>
      <c r="AH109" s="227"/>
      <c r="AI109" s="227"/>
      <c r="AJ109" s="227"/>
      <c r="AK109" s="237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1"/>
      <c r="AY109" s="237">
        <f aca="true" t="shared" si="0" ref="AY109:AY116">AK109</f>
        <v>0</v>
      </c>
      <c r="AZ109" s="233"/>
      <c r="BA109" s="233"/>
      <c r="BB109" s="233"/>
      <c r="BC109" s="233"/>
      <c r="BD109" s="233"/>
      <c r="BE109" s="233"/>
      <c r="BF109" s="233"/>
      <c r="BG109" s="233"/>
      <c r="BH109" s="233"/>
      <c r="BI109" s="233"/>
      <c r="BJ109" s="233"/>
      <c r="BK109" s="233"/>
      <c r="BL109" s="231"/>
      <c r="BM109" s="237"/>
      <c r="BN109" s="233"/>
      <c r="BO109" s="233"/>
      <c r="BP109" s="233"/>
      <c r="BQ109" s="233"/>
      <c r="BR109" s="233"/>
      <c r="BS109" s="233"/>
      <c r="BT109" s="233"/>
      <c r="BU109" s="233"/>
      <c r="BV109" s="233"/>
      <c r="BW109" s="233"/>
      <c r="BX109" s="233"/>
      <c r="BY109" s="233"/>
      <c r="BZ109" s="231"/>
      <c r="CA109" s="234"/>
      <c r="CB109" s="235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235"/>
      <c r="CN109" s="236"/>
      <c r="CO109" s="238">
        <f aca="true" t="shared" si="1" ref="CO109:CO116">AY109-CA109</f>
        <v>0</v>
      </c>
      <c r="CP109" s="238"/>
      <c r="CQ109" s="238"/>
      <c r="CR109" s="238"/>
      <c r="CS109" s="238"/>
      <c r="CT109" s="238"/>
      <c r="CU109" s="238"/>
      <c r="CV109" s="238"/>
    </row>
    <row r="110" spans="1:100" ht="14.25" customHeight="1" hidden="1">
      <c r="A110" s="35"/>
      <c r="B110" s="573" t="s">
        <v>111</v>
      </c>
      <c r="C110" s="573"/>
      <c r="D110" s="573"/>
      <c r="E110" s="573"/>
      <c r="F110" s="573"/>
      <c r="G110" s="573"/>
      <c r="H110" s="573"/>
      <c r="I110" s="573"/>
      <c r="J110" s="573"/>
      <c r="K110" s="573"/>
      <c r="L110" s="573"/>
      <c r="M110" s="573"/>
      <c r="N110" s="573"/>
      <c r="O110" s="573"/>
      <c r="P110" s="573"/>
      <c r="Q110" s="573"/>
      <c r="R110" s="573"/>
      <c r="S110" s="573"/>
      <c r="T110" s="573"/>
      <c r="U110" s="573"/>
      <c r="V110" s="573"/>
      <c r="W110" s="573"/>
      <c r="X110" s="573"/>
      <c r="Y110" s="573"/>
      <c r="Z110" s="574"/>
      <c r="AA110" s="361"/>
      <c r="AB110" s="362"/>
      <c r="AC110" s="362"/>
      <c r="AD110" s="362"/>
      <c r="AE110" s="362"/>
      <c r="AF110" s="362"/>
      <c r="AG110" s="227" t="s">
        <v>112</v>
      </c>
      <c r="AH110" s="227"/>
      <c r="AI110" s="227"/>
      <c r="AJ110" s="227"/>
      <c r="AK110" s="237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1"/>
      <c r="AY110" s="237">
        <f t="shared" si="0"/>
        <v>0</v>
      </c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1"/>
      <c r="BM110" s="237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1"/>
      <c r="CA110" s="234"/>
      <c r="CB110" s="235"/>
      <c r="CC110" s="235"/>
      <c r="CD110" s="235"/>
      <c r="CE110" s="235"/>
      <c r="CF110" s="235"/>
      <c r="CG110" s="235"/>
      <c r="CH110" s="235"/>
      <c r="CI110" s="235"/>
      <c r="CJ110" s="235"/>
      <c r="CK110" s="235"/>
      <c r="CL110" s="235"/>
      <c r="CM110" s="235"/>
      <c r="CN110" s="236"/>
      <c r="CO110" s="238">
        <f t="shared" si="1"/>
        <v>0</v>
      </c>
      <c r="CP110" s="238"/>
      <c r="CQ110" s="238"/>
      <c r="CR110" s="238"/>
      <c r="CS110" s="238"/>
      <c r="CT110" s="238"/>
      <c r="CU110" s="238"/>
      <c r="CV110" s="238"/>
    </row>
    <row r="111" spans="1:100" ht="14.25" customHeight="1" hidden="1">
      <c r="A111" s="35"/>
      <c r="B111" s="319" t="s">
        <v>113</v>
      </c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20"/>
      <c r="AA111" s="361"/>
      <c r="AB111" s="362"/>
      <c r="AC111" s="362"/>
      <c r="AD111" s="362"/>
      <c r="AE111" s="362"/>
      <c r="AF111" s="362"/>
      <c r="AG111" s="227" t="s">
        <v>114</v>
      </c>
      <c r="AH111" s="227"/>
      <c r="AI111" s="227"/>
      <c r="AJ111" s="227"/>
      <c r="AK111" s="237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1"/>
      <c r="AY111" s="237">
        <f t="shared" si="0"/>
        <v>0</v>
      </c>
      <c r="AZ111" s="233"/>
      <c r="BA111" s="233"/>
      <c r="BB111" s="233"/>
      <c r="BC111" s="233"/>
      <c r="BD111" s="233"/>
      <c r="BE111" s="233"/>
      <c r="BF111" s="233"/>
      <c r="BG111" s="233"/>
      <c r="BH111" s="233"/>
      <c r="BI111" s="233"/>
      <c r="BJ111" s="233"/>
      <c r="BK111" s="233"/>
      <c r="BL111" s="231"/>
      <c r="BM111" s="237"/>
      <c r="BN111" s="233"/>
      <c r="BO111" s="233"/>
      <c r="BP111" s="233"/>
      <c r="BQ111" s="233"/>
      <c r="BR111" s="233"/>
      <c r="BS111" s="233"/>
      <c r="BT111" s="233"/>
      <c r="BU111" s="233"/>
      <c r="BV111" s="233"/>
      <c r="BW111" s="233"/>
      <c r="BX111" s="233"/>
      <c r="BY111" s="233"/>
      <c r="BZ111" s="231"/>
      <c r="CA111" s="234"/>
      <c r="CB111" s="235"/>
      <c r="CC111" s="235"/>
      <c r="CD111" s="235"/>
      <c r="CE111" s="235"/>
      <c r="CF111" s="235"/>
      <c r="CG111" s="235"/>
      <c r="CH111" s="235"/>
      <c r="CI111" s="235"/>
      <c r="CJ111" s="235"/>
      <c r="CK111" s="235"/>
      <c r="CL111" s="235"/>
      <c r="CM111" s="235"/>
      <c r="CN111" s="236"/>
      <c r="CO111" s="238">
        <f t="shared" si="1"/>
        <v>0</v>
      </c>
      <c r="CP111" s="238"/>
      <c r="CQ111" s="238"/>
      <c r="CR111" s="238"/>
      <c r="CS111" s="238"/>
      <c r="CT111" s="238"/>
      <c r="CU111" s="238"/>
      <c r="CV111" s="238"/>
    </row>
    <row r="112" spans="1:100" ht="14.25" customHeight="1" hidden="1">
      <c r="A112" s="35"/>
      <c r="B112" s="319" t="s">
        <v>115</v>
      </c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  <c r="X112" s="319"/>
      <c r="Y112" s="319"/>
      <c r="Z112" s="320"/>
      <c r="AA112" s="361"/>
      <c r="AB112" s="362"/>
      <c r="AC112" s="362"/>
      <c r="AD112" s="362"/>
      <c r="AE112" s="362"/>
      <c r="AF112" s="362"/>
      <c r="AG112" s="227" t="s">
        <v>116</v>
      </c>
      <c r="AH112" s="227"/>
      <c r="AI112" s="227"/>
      <c r="AJ112" s="227"/>
      <c r="AK112" s="237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1"/>
      <c r="AY112" s="237">
        <f t="shared" si="0"/>
        <v>0</v>
      </c>
      <c r="AZ112" s="233"/>
      <c r="BA112" s="233"/>
      <c r="BB112" s="233"/>
      <c r="BC112" s="233"/>
      <c r="BD112" s="233"/>
      <c r="BE112" s="233"/>
      <c r="BF112" s="233"/>
      <c r="BG112" s="233"/>
      <c r="BH112" s="233"/>
      <c r="BI112" s="233"/>
      <c r="BJ112" s="233"/>
      <c r="BK112" s="233"/>
      <c r="BL112" s="231"/>
      <c r="BM112" s="237"/>
      <c r="BN112" s="233"/>
      <c r="BO112" s="233"/>
      <c r="BP112" s="233"/>
      <c r="BQ112" s="233"/>
      <c r="BR112" s="233"/>
      <c r="BS112" s="233"/>
      <c r="BT112" s="233"/>
      <c r="BU112" s="233"/>
      <c r="BV112" s="233"/>
      <c r="BW112" s="233"/>
      <c r="BX112" s="233"/>
      <c r="BY112" s="233"/>
      <c r="BZ112" s="231"/>
      <c r="CA112" s="234"/>
      <c r="CB112" s="235"/>
      <c r="CC112" s="235"/>
      <c r="CD112" s="235"/>
      <c r="CE112" s="235"/>
      <c r="CF112" s="235"/>
      <c r="CG112" s="235"/>
      <c r="CH112" s="235"/>
      <c r="CI112" s="235"/>
      <c r="CJ112" s="235"/>
      <c r="CK112" s="235"/>
      <c r="CL112" s="235"/>
      <c r="CM112" s="235"/>
      <c r="CN112" s="236"/>
      <c r="CO112" s="238">
        <f t="shared" si="1"/>
        <v>0</v>
      </c>
      <c r="CP112" s="238"/>
      <c r="CQ112" s="238"/>
      <c r="CR112" s="238"/>
      <c r="CS112" s="238"/>
      <c r="CT112" s="238"/>
      <c r="CU112" s="238"/>
      <c r="CV112" s="238"/>
    </row>
    <row r="113" spans="1:100" ht="14.25" customHeight="1" hidden="1">
      <c r="A113" s="35"/>
      <c r="B113" s="319" t="s">
        <v>117</v>
      </c>
      <c r="C113" s="319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  <c r="X113" s="319"/>
      <c r="Y113" s="319"/>
      <c r="Z113" s="320"/>
      <c r="AA113" s="361"/>
      <c r="AB113" s="362"/>
      <c r="AC113" s="362"/>
      <c r="AD113" s="362"/>
      <c r="AE113" s="362"/>
      <c r="AF113" s="362"/>
      <c r="AG113" s="227" t="s">
        <v>118</v>
      </c>
      <c r="AH113" s="227"/>
      <c r="AI113" s="227"/>
      <c r="AJ113" s="227"/>
      <c r="AK113" s="237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1"/>
      <c r="AY113" s="237">
        <f t="shared" si="0"/>
        <v>0</v>
      </c>
      <c r="AZ113" s="233"/>
      <c r="BA113" s="233"/>
      <c r="BB113" s="233"/>
      <c r="BC113" s="233"/>
      <c r="BD113" s="233"/>
      <c r="BE113" s="233"/>
      <c r="BF113" s="233"/>
      <c r="BG113" s="233"/>
      <c r="BH113" s="233"/>
      <c r="BI113" s="233"/>
      <c r="BJ113" s="233"/>
      <c r="BK113" s="233"/>
      <c r="BL113" s="231"/>
      <c r="BM113" s="237"/>
      <c r="BN113" s="233"/>
      <c r="BO113" s="233"/>
      <c r="BP113" s="233"/>
      <c r="BQ113" s="233"/>
      <c r="BR113" s="233"/>
      <c r="BS113" s="233"/>
      <c r="BT113" s="233"/>
      <c r="BU113" s="233"/>
      <c r="BV113" s="233"/>
      <c r="BW113" s="233"/>
      <c r="BX113" s="233"/>
      <c r="BY113" s="233"/>
      <c r="BZ113" s="231"/>
      <c r="CA113" s="234"/>
      <c r="CB113" s="235"/>
      <c r="CC113" s="235"/>
      <c r="CD113" s="235"/>
      <c r="CE113" s="235"/>
      <c r="CF113" s="235"/>
      <c r="CG113" s="235"/>
      <c r="CH113" s="235"/>
      <c r="CI113" s="235"/>
      <c r="CJ113" s="235"/>
      <c r="CK113" s="235"/>
      <c r="CL113" s="235"/>
      <c r="CM113" s="235"/>
      <c r="CN113" s="236"/>
      <c r="CO113" s="238">
        <f t="shared" si="1"/>
        <v>0</v>
      </c>
      <c r="CP113" s="238"/>
      <c r="CQ113" s="238"/>
      <c r="CR113" s="238"/>
      <c r="CS113" s="238"/>
      <c r="CT113" s="238"/>
      <c r="CU113" s="238"/>
      <c r="CV113" s="238"/>
    </row>
    <row r="114" spans="1:100" ht="20.25" customHeight="1" hidden="1">
      <c r="A114" s="35"/>
      <c r="B114" s="319" t="s">
        <v>119</v>
      </c>
      <c r="C114" s="319"/>
      <c r="D114" s="319"/>
      <c r="E114" s="319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  <c r="X114" s="319"/>
      <c r="Y114" s="319"/>
      <c r="Z114" s="320"/>
      <c r="AA114" s="361"/>
      <c r="AB114" s="362"/>
      <c r="AC114" s="362"/>
      <c r="AD114" s="362"/>
      <c r="AE114" s="362"/>
      <c r="AF114" s="362"/>
      <c r="AG114" s="227" t="s">
        <v>120</v>
      </c>
      <c r="AH114" s="227"/>
      <c r="AI114" s="227"/>
      <c r="AJ114" s="227"/>
      <c r="AK114" s="237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1"/>
      <c r="AY114" s="237">
        <f t="shared" si="0"/>
        <v>0</v>
      </c>
      <c r="AZ114" s="233"/>
      <c r="BA114" s="233"/>
      <c r="BB114" s="233"/>
      <c r="BC114" s="233"/>
      <c r="BD114" s="233"/>
      <c r="BE114" s="233"/>
      <c r="BF114" s="233"/>
      <c r="BG114" s="233"/>
      <c r="BH114" s="233"/>
      <c r="BI114" s="233"/>
      <c r="BJ114" s="233"/>
      <c r="BK114" s="233"/>
      <c r="BL114" s="231"/>
      <c r="BM114" s="237"/>
      <c r="BN114" s="233"/>
      <c r="BO114" s="233"/>
      <c r="BP114" s="233"/>
      <c r="BQ114" s="233"/>
      <c r="BR114" s="233"/>
      <c r="BS114" s="233"/>
      <c r="BT114" s="233"/>
      <c r="BU114" s="233"/>
      <c r="BV114" s="233"/>
      <c r="BW114" s="233"/>
      <c r="BX114" s="233"/>
      <c r="BY114" s="233"/>
      <c r="BZ114" s="231"/>
      <c r="CA114" s="234"/>
      <c r="CB114" s="235"/>
      <c r="CC114" s="235"/>
      <c r="CD114" s="235"/>
      <c r="CE114" s="235"/>
      <c r="CF114" s="235"/>
      <c r="CG114" s="235"/>
      <c r="CH114" s="235"/>
      <c r="CI114" s="235"/>
      <c r="CJ114" s="235"/>
      <c r="CK114" s="235"/>
      <c r="CL114" s="235"/>
      <c r="CM114" s="235"/>
      <c r="CN114" s="236"/>
      <c r="CO114" s="238">
        <f t="shared" si="1"/>
        <v>0</v>
      </c>
      <c r="CP114" s="238"/>
      <c r="CQ114" s="238"/>
      <c r="CR114" s="238"/>
      <c r="CS114" s="238"/>
      <c r="CT114" s="238"/>
      <c r="CU114" s="238"/>
      <c r="CV114" s="238"/>
    </row>
    <row r="115" spans="1:100" ht="14.25" customHeight="1" hidden="1">
      <c r="A115" s="35"/>
      <c r="B115" s="319" t="s">
        <v>121</v>
      </c>
      <c r="C115" s="319"/>
      <c r="D115" s="319"/>
      <c r="E115" s="319"/>
      <c r="F115" s="319"/>
      <c r="G115" s="319"/>
      <c r="H115" s="319"/>
      <c r="I115" s="319"/>
      <c r="J115" s="319"/>
      <c r="K115" s="319"/>
      <c r="L115" s="319"/>
      <c r="M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20"/>
      <c r="AA115" s="361"/>
      <c r="AB115" s="362"/>
      <c r="AC115" s="362"/>
      <c r="AD115" s="362"/>
      <c r="AE115" s="362"/>
      <c r="AF115" s="362"/>
      <c r="AG115" s="227" t="s">
        <v>122</v>
      </c>
      <c r="AH115" s="227"/>
      <c r="AI115" s="227"/>
      <c r="AJ115" s="227"/>
      <c r="AK115" s="237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1"/>
      <c r="AY115" s="237">
        <f t="shared" si="0"/>
        <v>0</v>
      </c>
      <c r="AZ115" s="233"/>
      <c r="BA115" s="233"/>
      <c r="BB115" s="233"/>
      <c r="BC115" s="233"/>
      <c r="BD115" s="233"/>
      <c r="BE115" s="233"/>
      <c r="BF115" s="233"/>
      <c r="BG115" s="233"/>
      <c r="BH115" s="233"/>
      <c r="BI115" s="233"/>
      <c r="BJ115" s="233"/>
      <c r="BK115" s="233"/>
      <c r="BL115" s="231"/>
      <c r="BM115" s="237"/>
      <c r="BN115" s="233"/>
      <c r="BO115" s="233"/>
      <c r="BP115" s="233"/>
      <c r="BQ115" s="233"/>
      <c r="BR115" s="233"/>
      <c r="BS115" s="233"/>
      <c r="BT115" s="233"/>
      <c r="BU115" s="233"/>
      <c r="BV115" s="233"/>
      <c r="BW115" s="233"/>
      <c r="BX115" s="233"/>
      <c r="BY115" s="233"/>
      <c r="BZ115" s="231"/>
      <c r="CA115" s="234"/>
      <c r="CB115" s="235"/>
      <c r="CC115" s="235"/>
      <c r="CD115" s="235"/>
      <c r="CE115" s="235"/>
      <c r="CF115" s="235"/>
      <c r="CG115" s="235"/>
      <c r="CH115" s="235"/>
      <c r="CI115" s="235"/>
      <c r="CJ115" s="235"/>
      <c r="CK115" s="235"/>
      <c r="CL115" s="235"/>
      <c r="CM115" s="235"/>
      <c r="CN115" s="236"/>
      <c r="CO115" s="238">
        <f t="shared" si="1"/>
        <v>0</v>
      </c>
      <c r="CP115" s="238"/>
      <c r="CQ115" s="238"/>
      <c r="CR115" s="238"/>
      <c r="CS115" s="238"/>
      <c r="CT115" s="238"/>
      <c r="CU115" s="238"/>
      <c r="CV115" s="238"/>
    </row>
    <row r="116" spans="1:100" s="69" customFormat="1" ht="14.25" customHeight="1" hidden="1">
      <c r="A116" s="68"/>
      <c r="B116" s="363" t="s">
        <v>123</v>
      </c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  <c r="X116" s="363"/>
      <c r="Y116" s="363"/>
      <c r="Z116" s="364"/>
      <c r="AA116" s="365"/>
      <c r="AB116" s="366"/>
      <c r="AC116" s="366"/>
      <c r="AD116" s="366"/>
      <c r="AE116" s="366"/>
      <c r="AF116" s="366"/>
      <c r="AG116" s="367" t="s">
        <v>124</v>
      </c>
      <c r="AH116" s="367"/>
      <c r="AI116" s="367"/>
      <c r="AJ116" s="367"/>
      <c r="AK116" s="237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1"/>
      <c r="AY116" s="237">
        <f t="shared" si="0"/>
        <v>0</v>
      </c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3"/>
      <c r="BL116" s="231"/>
      <c r="BM116" s="237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  <c r="BZ116" s="231"/>
      <c r="CA116" s="234"/>
      <c r="CB116" s="235"/>
      <c r="CC116" s="235"/>
      <c r="CD116" s="235"/>
      <c r="CE116" s="235"/>
      <c r="CF116" s="235"/>
      <c r="CG116" s="235"/>
      <c r="CH116" s="235"/>
      <c r="CI116" s="235"/>
      <c r="CJ116" s="235"/>
      <c r="CK116" s="235"/>
      <c r="CL116" s="235"/>
      <c r="CM116" s="235"/>
      <c r="CN116" s="236"/>
      <c r="CO116" s="238">
        <f t="shared" si="1"/>
        <v>0</v>
      </c>
      <c r="CP116" s="238"/>
      <c r="CQ116" s="238"/>
      <c r="CR116" s="238"/>
      <c r="CS116" s="238"/>
      <c r="CT116" s="238"/>
      <c r="CU116" s="238"/>
      <c r="CV116" s="238"/>
    </row>
    <row r="117" spans="1:100" s="67" customFormat="1" ht="14.25" customHeight="1" hidden="1">
      <c r="A117" s="66"/>
      <c r="B117" s="338" t="s">
        <v>125</v>
      </c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  <c r="U117" s="338"/>
      <c r="V117" s="338"/>
      <c r="W117" s="338"/>
      <c r="X117" s="338"/>
      <c r="Y117" s="338"/>
      <c r="Z117" s="339"/>
      <c r="AA117" s="370"/>
      <c r="AB117" s="371"/>
      <c r="AC117" s="371"/>
      <c r="AD117" s="371"/>
      <c r="AE117" s="371"/>
      <c r="AF117" s="371"/>
      <c r="AG117" s="372" t="s">
        <v>126</v>
      </c>
      <c r="AH117" s="372"/>
      <c r="AI117" s="372"/>
      <c r="AJ117" s="372"/>
      <c r="AK117" s="369">
        <f>AK118+AK119+AK123+AK126+AK127+AK132</f>
        <v>0</v>
      </c>
      <c r="AL117" s="369"/>
      <c r="AM117" s="369"/>
      <c r="AN117" s="369"/>
      <c r="AO117" s="369"/>
      <c r="AP117" s="369"/>
      <c r="AQ117" s="369"/>
      <c r="AR117" s="369"/>
      <c r="AS117" s="369"/>
      <c r="AT117" s="369"/>
      <c r="AU117" s="369"/>
      <c r="AV117" s="369"/>
      <c r="AW117" s="369"/>
      <c r="AX117" s="369"/>
      <c r="AY117" s="392">
        <f>AY118+AY119+AY123+AY126+AY127+AY132</f>
        <v>0</v>
      </c>
      <c r="AZ117" s="392"/>
      <c r="BA117" s="392"/>
      <c r="BB117" s="392"/>
      <c r="BC117" s="392"/>
      <c r="BD117" s="392"/>
      <c r="BE117" s="392"/>
      <c r="BF117" s="392"/>
      <c r="BG117" s="392"/>
      <c r="BH117" s="392"/>
      <c r="BI117" s="392"/>
      <c r="BJ117" s="392"/>
      <c r="BK117" s="392"/>
      <c r="BL117" s="392"/>
      <c r="BM117" s="392">
        <f>BM118+BM119+BM123+BM126+BM127+BM132</f>
        <v>0</v>
      </c>
      <c r="BN117" s="392"/>
      <c r="BO117" s="392"/>
      <c r="BP117" s="392"/>
      <c r="BQ117" s="392"/>
      <c r="BR117" s="392"/>
      <c r="BS117" s="392"/>
      <c r="BT117" s="392"/>
      <c r="BU117" s="392"/>
      <c r="BV117" s="392"/>
      <c r="BW117" s="392"/>
      <c r="BX117" s="392"/>
      <c r="BY117" s="392"/>
      <c r="BZ117" s="392"/>
      <c r="CA117" s="368">
        <f>CA118+CA119+CA123+CA126+CA127+CA132</f>
        <v>0</v>
      </c>
      <c r="CB117" s="368"/>
      <c r="CC117" s="368"/>
      <c r="CD117" s="368"/>
      <c r="CE117" s="368"/>
      <c r="CF117" s="368"/>
      <c r="CG117" s="368"/>
      <c r="CH117" s="368"/>
      <c r="CI117" s="368"/>
      <c r="CJ117" s="368"/>
      <c r="CK117" s="368"/>
      <c r="CL117" s="368"/>
      <c r="CM117" s="368"/>
      <c r="CN117" s="368"/>
      <c r="CO117" s="368">
        <f>CO118+CO119+CO123+CO126+CO127+CO132</f>
        <v>0</v>
      </c>
      <c r="CP117" s="368"/>
      <c r="CQ117" s="368"/>
      <c r="CR117" s="368"/>
      <c r="CS117" s="368"/>
      <c r="CT117" s="368"/>
      <c r="CU117" s="368"/>
      <c r="CV117" s="368"/>
    </row>
    <row r="118" spans="1:100" s="71" customFormat="1" ht="14.25" customHeight="1" hidden="1">
      <c r="A118" s="70"/>
      <c r="B118" s="389" t="s">
        <v>127</v>
      </c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90"/>
      <c r="AA118" s="391"/>
      <c r="AB118" s="298"/>
      <c r="AC118" s="298"/>
      <c r="AD118" s="298"/>
      <c r="AE118" s="298"/>
      <c r="AF118" s="298"/>
      <c r="AG118" s="367" t="s">
        <v>128</v>
      </c>
      <c r="AH118" s="367"/>
      <c r="AI118" s="367"/>
      <c r="AJ118" s="367"/>
      <c r="AK118" s="237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1"/>
      <c r="AY118" s="237">
        <f>AK118</f>
        <v>0</v>
      </c>
      <c r="AZ118" s="233"/>
      <c r="BA118" s="233"/>
      <c r="BB118" s="233"/>
      <c r="BC118" s="233"/>
      <c r="BD118" s="233"/>
      <c r="BE118" s="233"/>
      <c r="BF118" s="233"/>
      <c r="BG118" s="233"/>
      <c r="BH118" s="233"/>
      <c r="BI118" s="233"/>
      <c r="BJ118" s="233"/>
      <c r="BK118" s="233"/>
      <c r="BL118" s="231"/>
      <c r="BM118" s="393"/>
      <c r="BN118" s="394"/>
      <c r="BO118" s="394"/>
      <c r="BP118" s="394"/>
      <c r="BQ118" s="394"/>
      <c r="BR118" s="394"/>
      <c r="BS118" s="394"/>
      <c r="BT118" s="394"/>
      <c r="BU118" s="394"/>
      <c r="BV118" s="394"/>
      <c r="BW118" s="394"/>
      <c r="BX118" s="394"/>
      <c r="BY118" s="394"/>
      <c r="BZ118" s="395"/>
      <c r="CA118" s="386"/>
      <c r="CB118" s="387"/>
      <c r="CC118" s="387"/>
      <c r="CD118" s="387"/>
      <c r="CE118" s="387"/>
      <c r="CF118" s="387"/>
      <c r="CG118" s="387"/>
      <c r="CH118" s="387"/>
      <c r="CI118" s="387"/>
      <c r="CJ118" s="387"/>
      <c r="CK118" s="387"/>
      <c r="CL118" s="387"/>
      <c r="CM118" s="387"/>
      <c r="CN118" s="388"/>
      <c r="CO118" s="238">
        <f>AY118-CA118</f>
        <v>0</v>
      </c>
      <c r="CP118" s="238"/>
      <c r="CQ118" s="238"/>
      <c r="CR118" s="238"/>
      <c r="CS118" s="238"/>
      <c r="CT118" s="238"/>
      <c r="CU118" s="238"/>
      <c r="CV118" s="238"/>
    </row>
    <row r="119" spans="1:100" s="69" customFormat="1" ht="14.25" customHeight="1" hidden="1">
      <c r="A119" s="68"/>
      <c r="B119" s="363" t="s">
        <v>129</v>
      </c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4"/>
      <c r="AA119" s="365"/>
      <c r="AB119" s="366"/>
      <c r="AC119" s="366"/>
      <c r="AD119" s="366"/>
      <c r="AE119" s="366"/>
      <c r="AF119" s="366"/>
      <c r="AG119" s="367" t="s">
        <v>130</v>
      </c>
      <c r="AH119" s="367"/>
      <c r="AI119" s="367"/>
      <c r="AJ119" s="367"/>
      <c r="AK119" s="358">
        <f>SUM(AK120:AX122)</f>
        <v>0</v>
      </c>
      <c r="AL119" s="358"/>
      <c r="AM119" s="358"/>
      <c r="AN119" s="358"/>
      <c r="AO119" s="358"/>
      <c r="AP119" s="358"/>
      <c r="AQ119" s="358"/>
      <c r="AR119" s="358"/>
      <c r="AS119" s="358"/>
      <c r="AT119" s="358"/>
      <c r="AU119" s="358"/>
      <c r="AV119" s="358"/>
      <c r="AW119" s="358"/>
      <c r="AX119" s="358"/>
      <c r="AY119" s="358">
        <f>AY121+AY122+AY120</f>
        <v>0</v>
      </c>
      <c r="AZ119" s="358"/>
      <c r="BA119" s="358"/>
      <c r="BB119" s="358"/>
      <c r="BC119" s="358"/>
      <c r="BD119" s="358"/>
      <c r="BE119" s="358"/>
      <c r="BF119" s="358"/>
      <c r="BG119" s="358"/>
      <c r="BH119" s="358"/>
      <c r="BI119" s="358"/>
      <c r="BJ119" s="358"/>
      <c r="BK119" s="358"/>
      <c r="BL119" s="358"/>
      <c r="BM119" s="358">
        <f>SUM(BM120:BZ122)</f>
        <v>0</v>
      </c>
      <c r="BN119" s="358"/>
      <c r="BO119" s="358"/>
      <c r="BP119" s="358"/>
      <c r="BQ119" s="358"/>
      <c r="BR119" s="358"/>
      <c r="BS119" s="358"/>
      <c r="BT119" s="358"/>
      <c r="BU119" s="358"/>
      <c r="BV119" s="358"/>
      <c r="BW119" s="358"/>
      <c r="BX119" s="358"/>
      <c r="BY119" s="358"/>
      <c r="BZ119" s="358"/>
      <c r="CA119" s="241">
        <f>SUM(CA120:CN122)</f>
        <v>0</v>
      </c>
      <c r="CB119" s="241"/>
      <c r="CC119" s="241"/>
      <c r="CD119" s="241"/>
      <c r="CE119" s="241"/>
      <c r="CF119" s="241"/>
      <c r="CG119" s="241"/>
      <c r="CH119" s="241"/>
      <c r="CI119" s="241"/>
      <c r="CJ119" s="241"/>
      <c r="CK119" s="241"/>
      <c r="CL119" s="241"/>
      <c r="CM119" s="241"/>
      <c r="CN119" s="241"/>
      <c r="CO119" s="241">
        <f>SUM(CO120:CV122)</f>
        <v>0</v>
      </c>
      <c r="CP119" s="241"/>
      <c r="CQ119" s="241"/>
      <c r="CR119" s="241"/>
      <c r="CS119" s="241"/>
      <c r="CT119" s="241"/>
      <c r="CU119" s="241"/>
      <c r="CV119" s="241"/>
    </row>
    <row r="120" spans="1:100" ht="14.25" customHeight="1" hidden="1">
      <c r="A120" s="35"/>
      <c r="B120" s="319" t="s">
        <v>131</v>
      </c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20"/>
      <c r="AA120" s="361"/>
      <c r="AB120" s="362"/>
      <c r="AC120" s="362"/>
      <c r="AD120" s="362"/>
      <c r="AE120" s="362"/>
      <c r="AF120" s="362"/>
      <c r="AG120" s="227" t="s">
        <v>132</v>
      </c>
      <c r="AH120" s="227"/>
      <c r="AI120" s="227"/>
      <c r="AJ120" s="227"/>
      <c r="AK120" s="237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1"/>
      <c r="AY120" s="237">
        <f>AK120</f>
        <v>0</v>
      </c>
      <c r="AZ120" s="233"/>
      <c r="BA120" s="233"/>
      <c r="BB120" s="233"/>
      <c r="BC120" s="233"/>
      <c r="BD120" s="233"/>
      <c r="BE120" s="233"/>
      <c r="BF120" s="233"/>
      <c r="BG120" s="233"/>
      <c r="BH120" s="233"/>
      <c r="BI120" s="233"/>
      <c r="BJ120" s="233"/>
      <c r="BK120" s="233"/>
      <c r="BL120" s="231"/>
      <c r="BM120" s="237"/>
      <c r="BN120" s="233"/>
      <c r="BO120" s="233"/>
      <c r="BP120" s="233"/>
      <c r="BQ120" s="233"/>
      <c r="BR120" s="233"/>
      <c r="BS120" s="233"/>
      <c r="BT120" s="233"/>
      <c r="BU120" s="233"/>
      <c r="BV120" s="233"/>
      <c r="BW120" s="233"/>
      <c r="BX120" s="233"/>
      <c r="BY120" s="233"/>
      <c r="BZ120" s="231"/>
      <c r="CA120" s="234"/>
      <c r="CB120" s="235"/>
      <c r="CC120" s="235"/>
      <c r="CD120" s="235"/>
      <c r="CE120" s="235"/>
      <c r="CF120" s="235"/>
      <c r="CG120" s="235"/>
      <c r="CH120" s="235"/>
      <c r="CI120" s="235"/>
      <c r="CJ120" s="235"/>
      <c r="CK120" s="235"/>
      <c r="CL120" s="235"/>
      <c r="CM120" s="235"/>
      <c r="CN120" s="236"/>
      <c r="CO120" s="238">
        <f>AY120-CA120</f>
        <v>0</v>
      </c>
      <c r="CP120" s="238"/>
      <c r="CQ120" s="238"/>
      <c r="CR120" s="238"/>
      <c r="CS120" s="238"/>
      <c r="CT120" s="238"/>
      <c r="CU120" s="238"/>
      <c r="CV120" s="238"/>
    </row>
    <row r="121" spans="1:100" ht="14.25" customHeight="1" hidden="1">
      <c r="A121" s="35"/>
      <c r="B121" s="319" t="s">
        <v>133</v>
      </c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20"/>
      <c r="AA121" s="361"/>
      <c r="AB121" s="362"/>
      <c r="AC121" s="362"/>
      <c r="AD121" s="362"/>
      <c r="AE121" s="362"/>
      <c r="AF121" s="362"/>
      <c r="AG121" s="227" t="s">
        <v>134</v>
      </c>
      <c r="AH121" s="227"/>
      <c r="AI121" s="227"/>
      <c r="AJ121" s="227"/>
      <c r="AK121" s="237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1"/>
      <c r="AY121" s="237">
        <f>AK121</f>
        <v>0</v>
      </c>
      <c r="AZ121" s="233"/>
      <c r="BA121" s="233"/>
      <c r="BB121" s="233"/>
      <c r="BC121" s="233"/>
      <c r="BD121" s="233"/>
      <c r="BE121" s="233"/>
      <c r="BF121" s="233"/>
      <c r="BG121" s="233"/>
      <c r="BH121" s="233"/>
      <c r="BI121" s="233"/>
      <c r="BJ121" s="233"/>
      <c r="BK121" s="233"/>
      <c r="BL121" s="231"/>
      <c r="BM121" s="237"/>
      <c r="BN121" s="233"/>
      <c r="BO121" s="233"/>
      <c r="BP121" s="233"/>
      <c r="BQ121" s="233"/>
      <c r="BR121" s="233"/>
      <c r="BS121" s="233"/>
      <c r="BT121" s="233"/>
      <c r="BU121" s="233"/>
      <c r="BV121" s="233"/>
      <c r="BW121" s="233"/>
      <c r="BX121" s="233"/>
      <c r="BY121" s="233"/>
      <c r="BZ121" s="231"/>
      <c r="CA121" s="234"/>
      <c r="CB121" s="235"/>
      <c r="CC121" s="235"/>
      <c r="CD121" s="235"/>
      <c r="CE121" s="235"/>
      <c r="CF121" s="235"/>
      <c r="CG121" s="235"/>
      <c r="CH121" s="235"/>
      <c r="CI121" s="235"/>
      <c r="CJ121" s="235"/>
      <c r="CK121" s="235"/>
      <c r="CL121" s="235"/>
      <c r="CM121" s="235"/>
      <c r="CN121" s="236"/>
      <c r="CO121" s="238">
        <f>AY121-CA121</f>
        <v>0</v>
      </c>
      <c r="CP121" s="238"/>
      <c r="CQ121" s="238"/>
      <c r="CR121" s="238"/>
      <c r="CS121" s="238"/>
      <c r="CT121" s="238"/>
      <c r="CU121" s="238"/>
      <c r="CV121" s="238"/>
    </row>
    <row r="122" spans="1:100" ht="14.25" customHeight="1" hidden="1">
      <c r="A122" s="35"/>
      <c r="B122" s="319" t="s">
        <v>135</v>
      </c>
      <c r="C122" s="319"/>
      <c r="D122" s="319"/>
      <c r="E122" s="319"/>
      <c r="F122" s="319"/>
      <c r="G122" s="319"/>
      <c r="H122" s="319"/>
      <c r="I122" s="319"/>
      <c r="J122" s="319"/>
      <c r="K122" s="319"/>
      <c r="L122" s="319"/>
      <c r="M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  <c r="X122" s="319"/>
      <c r="Y122" s="319"/>
      <c r="Z122" s="320"/>
      <c r="AA122" s="361"/>
      <c r="AB122" s="362"/>
      <c r="AC122" s="362"/>
      <c r="AD122" s="362"/>
      <c r="AE122" s="362"/>
      <c r="AF122" s="362"/>
      <c r="AG122" s="227" t="s">
        <v>136</v>
      </c>
      <c r="AH122" s="227"/>
      <c r="AI122" s="227"/>
      <c r="AJ122" s="227"/>
      <c r="AK122" s="237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1"/>
      <c r="AY122" s="237">
        <f>AK122</f>
        <v>0</v>
      </c>
      <c r="AZ122" s="233"/>
      <c r="BA122" s="233"/>
      <c r="BB122" s="233"/>
      <c r="BC122" s="233"/>
      <c r="BD122" s="233"/>
      <c r="BE122" s="233"/>
      <c r="BF122" s="233"/>
      <c r="BG122" s="233"/>
      <c r="BH122" s="233"/>
      <c r="BI122" s="233"/>
      <c r="BJ122" s="233"/>
      <c r="BK122" s="233"/>
      <c r="BL122" s="231"/>
      <c r="BM122" s="237"/>
      <c r="BN122" s="233"/>
      <c r="BO122" s="233"/>
      <c r="BP122" s="233"/>
      <c r="BQ122" s="233"/>
      <c r="BR122" s="233"/>
      <c r="BS122" s="233"/>
      <c r="BT122" s="233"/>
      <c r="BU122" s="233"/>
      <c r="BV122" s="233"/>
      <c r="BW122" s="233"/>
      <c r="BX122" s="233"/>
      <c r="BY122" s="233"/>
      <c r="BZ122" s="231"/>
      <c r="CA122" s="234"/>
      <c r="CB122" s="235"/>
      <c r="CC122" s="235"/>
      <c r="CD122" s="235"/>
      <c r="CE122" s="235"/>
      <c r="CF122" s="235"/>
      <c r="CG122" s="235"/>
      <c r="CH122" s="235"/>
      <c r="CI122" s="235"/>
      <c r="CJ122" s="235"/>
      <c r="CK122" s="235"/>
      <c r="CL122" s="235"/>
      <c r="CM122" s="235"/>
      <c r="CN122" s="236"/>
      <c r="CO122" s="238">
        <f>AY122-CA122</f>
        <v>0</v>
      </c>
      <c r="CP122" s="238"/>
      <c r="CQ122" s="238"/>
      <c r="CR122" s="238"/>
      <c r="CS122" s="238"/>
      <c r="CT122" s="238"/>
      <c r="CU122" s="238"/>
      <c r="CV122" s="238"/>
    </row>
    <row r="123" spans="1:100" s="73" customFormat="1" ht="14.25" customHeight="1" hidden="1">
      <c r="A123" s="72"/>
      <c r="B123" s="373" t="s">
        <v>137</v>
      </c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4"/>
      <c r="AA123" s="375"/>
      <c r="AB123" s="376"/>
      <c r="AC123" s="376"/>
      <c r="AD123" s="376"/>
      <c r="AE123" s="376"/>
      <c r="AF123" s="376"/>
      <c r="AG123" s="379" t="s">
        <v>138</v>
      </c>
      <c r="AH123" s="379"/>
      <c r="AI123" s="379"/>
      <c r="AJ123" s="379"/>
      <c r="AK123" s="385">
        <f>AK124+AK125</f>
        <v>0</v>
      </c>
      <c r="AL123" s="385"/>
      <c r="AM123" s="385"/>
      <c r="AN123" s="385"/>
      <c r="AO123" s="385"/>
      <c r="AP123" s="385"/>
      <c r="AQ123" s="385"/>
      <c r="AR123" s="385"/>
      <c r="AS123" s="385"/>
      <c r="AT123" s="385"/>
      <c r="AU123" s="385"/>
      <c r="AV123" s="385"/>
      <c r="AW123" s="385"/>
      <c r="AX123" s="385"/>
      <c r="AY123" s="385">
        <f>AY124+AY125</f>
        <v>0</v>
      </c>
      <c r="AZ123" s="385"/>
      <c r="BA123" s="385"/>
      <c r="BB123" s="385"/>
      <c r="BC123" s="385"/>
      <c r="BD123" s="385"/>
      <c r="BE123" s="385"/>
      <c r="BF123" s="385"/>
      <c r="BG123" s="385"/>
      <c r="BH123" s="385"/>
      <c r="BI123" s="385"/>
      <c r="BJ123" s="385"/>
      <c r="BK123" s="385"/>
      <c r="BL123" s="385"/>
      <c r="BM123" s="385">
        <f>BM124+BM125</f>
        <v>0</v>
      </c>
      <c r="BN123" s="385"/>
      <c r="BO123" s="385"/>
      <c r="BP123" s="385"/>
      <c r="BQ123" s="385"/>
      <c r="BR123" s="385"/>
      <c r="BS123" s="385"/>
      <c r="BT123" s="385"/>
      <c r="BU123" s="385"/>
      <c r="BV123" s="385"/>
      <c r="BW123" s="385"/>
      <c r="BX123" s="385"/>
      <c r="BY123" s="385"/>
      <c r="BZ123" s="385"/>
      <c r="CA123" s="378">
        <f>CA124+CA125</f>
        <v>0</v>
      </c>
      <c r="CB123" s="378"/>
      <c r="CC123" s="378"/>
      <c r="CD123" s="378"/>
      <c r="CE123" s="378"/>
      <c r="CF123" s="378"/>
      <c r="CG123" s="378"/>
      <c r="CH123" s="378"/>
      <c r="CI123" s="378"/>
      <c r="CJ123" s="378"/>
      <c r="CK123" s="378"/>
      <c r="CL123" s="378"/>
      <c r="CM123" s="378"/>
      <c r="CN123" s="378"/>
      <c r="CO123" s="378">
        <f>CO124+CO125</f>
        <v>0</v>
      </c>
      <c r="CP123" s="378"/>
      <c r="CQ123" s="378"/>
      <c r="CR123" s="378"/>
      <c r="CS123" s="378"/>
      <c r="CT123" s="378"/>
      <c r="CU123" s="378"/>
      <c r="CV123" s="378"/>
    </row>
    <row r="124" spans="1:100" ht="14.25" customHeight="1" hidden="1">
      <c r="A124" s="35"/>
      <c r="B124" s="319" t="s">
        <v>139</v>
      </c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  <c r="X124" s="319"/>
      <c r="Y124" s="319"/>
      <c r="Z124" s="320"/>
      <c r="AA124" s="361"/>
      <c r="AB124" s="362"/>
      <c r="AC124" s="362"/>
      <c r="AD124" s="362"/>
      <c r="AE124" s="362"/>
      <c r="AF124" s="362"/>
      <c r="AG124" s="227" t="s">
        <v>140</v>
      </c>
      <c r="AH124" s="227"/>
      <c r="AI124" s="227"/>
      <c r="AJ124" s="227"/>
      <c r="AK124" s="237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1"/>
      <c r="AY124" s="237">
        <f>AK124</f>
        <v>0</v>
      </c>
      <c r="AZ124" s="233"/>
      <c r="BA124" s="233"/>
      <c r="BB124" s="233"/>
      <c r="BC124" s="233"/>
      <c r="BD124" s="233"/>
      <c r="BE124" s="233"/>
      <c r="BF124" s="233"/>
      <c r="BG124" s="233"/>
      <c r="BH124" s="233"/>
      <c r="BI124" s="233"/>
      <c r="BJ124" s="233"/>
      <c r="BK124" s="233"/>
      <c r="BL124" s="231"/>
      <c r="BM124" s="237"/>
      <c r="BN124" s="233"/>
      <c r="BO124" s="233"/>
      <c r="BP124" s="233"/>
      <c r="BQ124" s="233"/>
      <c r="BR124" s="233"/>
      <c r="BS124" s="233"/>
      <c r="BT124" s="233"/>
      <c r="BU124" s="233"/>
      <c r="BV124" s="233"/>
      <c r="BW124" s="233"/>
      <c r="BX124" s="233"/>
      <c r="BY124" s="233"/>
      <c r="BZ124" s="231"/>
      <c r="CA124" s="234"/>
      <c r="CB124" s="235"/>
      <c r="CC124" s="235"/>
      <c r="CD124" s="235"/>
      <c r="CE124" s="235"/>
      <c r="CF124" s="235"/>
      <c r="CG124" s="235"/>
      <c r="CH124" s="235"/>
      <c r="CI124" s="235"/>
      <c r="CJ124" s="235"/>
      <c r="CK124" s="235"/>
      <c r="CL124" s="235"/>
      <c r="CM124" s="235"/>
      <c r="CN124" s="236"/>
      <c r="CO124" s="238">
        <f>AY124-CA124</f>
        <v>0</v>
      </c>
      <c r="CP124" s="238"/>
      <c r="CQ124" s="238"/>
      <c r="CR124" s="238"/>
      <c r="CS124" s="238"/>
      <c r="CT124" s="238"/>
      <c r="CU124" s="238"/>
      <c r="CV124" s="238"/>
    </row>
    <row r="125" spans="1:100" ht="14.25" customHeight="1" hidden="1">
      <c r="A125" s="35"/>
      <c r="B125" s="319" t="s">
        <v>141</v>
      </c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20"/>
      <c r="AA125" s="361"/>
      <c r="AB125" s="362"/>
      <c r="AC125" s="362"/>
      <c r="AD125" s="362"/>
      <c r="AE125" s="362"/>
      <c r="AF125" s="362"/>
      <c r="AG125" s="227" t="s">
        <v>142</v>
      </c>
      <c r="AH125" s="227"/>
      <c r="AI125" s="227"/>
      <c r="AJ125" s="227"/>
      <c r="AK125" s="237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1"/>
      <c r="AY125" s="237">
        <f>AK125</f>
        <v>0</v>
      </c>
      <c r="AZ125" s="233"/>
      <c r="BA125" s="233"/>
      <c r="BB125" s="233"/>
      <c r="BC125" s="233"/>
      <c r="BD125" s="233"/>
      <c r="BE125" s="233"/>
      <c r="BF125" s="233"/>
      <c r="BG125" s="233"/>
      <c r="BH125" s="233"/>
      <c r="BI125" s="233"/>
      <c r="BJ125" s="233"/>
      <c r="BK125" s="233"/>
      <c r="BL125" s="231"/>
      <c r="BM125" s="237"/>
      <c r="BN125" s="233"/>
      <c r="BO125" s="233"/>
      <c r="BP125" s="233"/>
      <c r="BQ125" s="233"/>
      <c r="BR125" s="233"/>
      <c r="BS125" s="233"/>
      <c r="BT125" s="233"/>
      <c r="BU125" s="233"/>
      <c r="BV125" s="233"/>
      <c r="BW125" s="233"/>
      <c r="BX125" s="233"/>
      <c r="BY125" s="233"/>
      <c r="BZ125" s="231"/>
      <c r="CA125" s="234"/>
      <c r="CB125" s="235"/>
      <c r="CC125" s="235"/>
      <c r="CD125" s="235"/>
      <c r="CE125" s="235"/>
      <c r="CF125" s="235"/>
      <c r="CG125" s="235"/>
      <c r="CH125" s="235"/>
      <c r="CI125" s="235"/>
      <c r="CJ125" s="235"/>
      <c r="CK125" s="235"/>
      <c r="CL125" s="235"/>
      <c r="CM125" s="235"/>
      <c r="CN125" s="236"/>
      <c r="CO125" s="238">
        <f>AY125-CA125</f>
        <v>0</v>
      </c>
      <c r="CP125" s="238"/>
      <c r="CQ125" s="238"/>
      <c r="CR125" s="238"/>
      <c r="CS125" s="238"/>
      <c r="CT125" s="238"/>
      <c r="CU125" s="238"/>
      <c r="CV125" s="238"/>
    </row>
    <row r="126" spans="1:100" s="73" customFormat="1" ht="14.25" customHeight="1" hidden="1">
      <c r="A126" s="72"/>
      <c r="B126" s="373" t="s">
        <v>143</v>
      </c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373"/>
      <c r="N126" s="373"/>
      <c r="O126" s="373"/>
      <c r="P126" s="373"/>
      <c r="Q126" s="373"/>
      <c r="R126" s="373"/>
      <c r="S126" s="373"/>
      <c r="T126" s="373"/>
      <c r="U126" s="373"/>
      <c r="V126" s="373"/>
      <c r="W126" s="373"/>
      <c r="X126" s="373"/>
      <c r="Y126" s="373"/>
      <c r="Z126" s="374"/>
      <c r="AA126" s="375"/>
      <c r="AB126" s="376"/>
      <c r="AC126" s="376"/>
      <c r="AD126" s="376"/>
      <c r="AE126" s="376"/>
      <c r="AF126" s="376"/>
      <c r="AG126" s="379" t="s">
        <v>144</v>
      </c>
      <c r="AH126" s="379"/>
      <c r="AI126" s="379"/>
      <c r="AJ126" s="379"/>
      <c r="AK126" s="237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1"/>
      <c r="AY126" s="237">
        <f>AK126</f>
        <v>0</v>
      </c>
      <c r="AZ126" s="233"/>
      <c r="BA126" s="233"/>
      <c r="BB126" s="233"/>
      <c r="BC126" s="233"/>
      <c r="BD126" s="233"/>
      <c r="BE126" s="233"/>
      <c r="BF126" s="233"/>
      <c r="BG126" s="233"/>
      <c r="BH126" s="233"/>
      <c r="BI126" s="233"/>
      <c r="BJ126" s="233"/>
      <c r="BK126" s="233"/>
      <c r="BL126" s="231"/>
      <c r="BM126" s="237"/>
      <c r="BN126" s="233"/>
      <c r="BO126" s="233"/>
      <c r="BP126" s="233"/>
      <c r="BQ126" s="233"/>
      <c r="BR126" s="233"/>
      <c r="BS126" s="233"/>
      <c r="BT126" s="233"/>
      <c r="BU126" s="233"/>
      <c r="BV126" s="233"/>
      <c r="BW126" s="233"/>
      <c r="BX126" s="233"/>
      <c r="BY126" s="233"/>
      <c r="BZ126" s="231"/>
      <c r="CA126" s="234"/>
      <c r="CB126" s="235"/>
      <c r="CC126" s="235"/>
      <c r="CD126" s="235"/>
      <c r="CE126" s="235"/>
      <c r="CF126" s="235"/>
      <c r="CG126" s="235"/>
      <c r="CH126" s="235"/>
      <c r="CI126" s="235"/>
      <c r="CJ126" s="235"/>
      <c r="CK126" s="235"/>
      <c r="CL126" s="235"/>
      <c r="CM126" s="235"/>
      <c r="CN126" s="236"/>
      <c r="CO126" s="238">
        <f>AY126-CA126</f>
        <v>0</v>
      </c>
      <c r="CP126" s="238"/>
      <c r="CQ126" s="238"/>
      <c r="CR126" s="238"/>
      <c r="CS126" s="238"/>
      <c r="CT126" s="238"/>
      <c r="CU126" s="238"/>
      <c r="CV126" s="238"/>
    </row>
    <row r="127" spans="1:100" s="73" customFormat="1" ht="14.25" customHeight="1" hidden="1">
      <c r="A127" s="72"/>
      <c r="B127" s="373" t="s">
        <v>145</v>
      </c>
      <c r="C127" s="373"/>
      <c r="D127" s="373"/>
      <c r="E127" s="373"/>
      <c r="F127" s="373"/>
      <c r="G127" s="373"/>
      <c r="H127" s="373"/>
      <c r="I127" s="373"/>
      <c r="J127" s="373"/>
      <c r="K127" s="373"/>
      <c r="L127" s="373"/>
      <c r="M127" s="373"/>
      <c r="N127" s="373"/>
      <c r="O127" s="373"/>
      <c r="P127" s="373"/>
      <c r="Q127" s="373"/>
      <c r="R127" s="373"/>
      <c r="S127" s="373"/>
      <c r="T127" s="373"/>
      <c r="U127" s="373"/>
      <c r="V127" s="373"/>
      <c r="W127" s="373"/>
      <c r="X127" s="373"/>
      <c r="Y127" s="373"/>
      <c r="Z127" s="374"/>
      <c r="AA127" s="375"/>
      <c r="AB127" s="376"/>
      <c r="AC127" s="376"/>
      <c r="AD127" s="376"/>
      <c r="AE127" s="376"/>
      <c r="AF127" s="376"/>
      <c r="AG127" s="379" t="s">
        <v>146</v>
      </c>
      <c r="AH127" s="379"/>
      <c r="AI127" s="379"/>
      <c r="AJ127" s="379"/>
      <c r="AK127" s="385">
        <f>AK128+AK129+AK131+AK130</f>
        <v>0</v>
      </c>
      <c r="AL127" s="385"/>
      <c r="AM127" s="385"/>
      <c r="AN127" s="385"/>
      <c r="AO127" s="385"/>
      <c r="AP127" s="385"/>
      <c r="AQ127" s="385"/>
      <c r="AR127" s="385"/>
      <c r="AS127" s="385"/>
      <c r="AT127" s="385"/>
      <c r="AU127" s="385"/>
      <c r="AV127" s="385"/>
      <c r="AW127" s="385"/>
      <c r="AX127" s="385"/>
      <c r="AY127" s="385">
        <f>AY128+AY129+AY131+AY130</f>
        <v>0</v>
      </c>
      <c r="AZ127" s="385"/>
      <c r="BA127" s="385"/>
      <c r="BB127" s="385"/>
      <c r="BC127" s="385"/>
      <c r="BD127" s="385"/>
      <c r="BE127" s="385"/>
      <c r="BF127" s="385"/>
      <c r="BG127" s="385"/>
      <c r="BH127" s="385"/>
      <c r="BI127" s="385"/>
      <c r="BJ127" s="385"/>
      <c r="BK127" s="385"/>
      <c r="BL127" s="385"/>
      <c r="BM127" s="385">
        <f>BM128+BM129+BM131+BM130</f>
        <v>0</v>
      </c>
      <c r="BN127" s="385"/>
      <c r="BO127" s="385"/>
      <c r="BP127" s="385"/>
      <c r="BQ127" s="385"/>
      <c r="BR127" s="385"/>
      <c r="BS127" s="385"/>
      <c r="BT127" s="385"/>
      <c r="BU127" s="385"/>
      <c r="BV127" s="385"/>
      <c r="BW127" s="385"/>
      <c r="BX127" s="385"/>
      <c r="BY127" s="385"/>
      <c r="BZ127" s="385"/>
      <c r="CA127" s="378">
        <f>CA128+CA129+CA131+CA130</f>
        <v>0</v>
      </c>
      <c r="CB127" s="378"/>
      <c r="CC127" s="378"/>
      <c r="CD127" s="378"/>
      <c r="CE127" s="378"/>
      <c r="CF127" s="378"/>
      <c r="CG127" s="378"/>
      <c r="CH127" s="378"/>
      <c r="CI127" s="378"/>
      <c r="CJ127" s="378"/>
      <c r="CK127" s="378"/>
      <c r="CL127" s="378"/>
      <c r="CM127" s="378"/>
      <c r="CN127" s="378"/>
      <c r="CO127" s="378">
        <f>CO128+CO129+CO131+CO130</f>
        <v>0</v>
      </c>
      <c r="CP127" s="378"/>
      <c r="CQ127" s="378"/>
      <c r="CR127" s="378"/>
      <c r="CS127" s="378"/>
      <c r="CT127" s="378"/>
      <c r="CU127" s="378"/>
      <c r="CV127" s="378"/>
    </row>
    <row r="128" spans="1:100" ht="14.25" customHeight="1" hidden="1">
      <c r="A128" s="35"/>
      <c r="B128" s="319" t="s">
        <v>147</v>
      </c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  <c r="X128" s="319"/>
      <c r="Y128" s="319"/>
      <c r="Z128" s="320"/>
      <c r="AA128" s="361"/>
      <c r="AB128" s="362"/>
      <c r="AC128" s="362"/>
      <c r="AD128" s="362"/>
      <c r="AE128" s="362"/>
      <c r="AF128" s="362"/>
      <c r="AG128" s="227" t="s">
        <v>649</v>
      </c>
      <c r="AH128" s="227"/>
      <c r="AI128" s="227"/>
      <c r="AJ128" s="227"/>
      <c r="AK128" s="237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1"/>
      <c r="AY128" s="237">
        <f>AK128</f>
        <v>0</v>
      </c>
      <c r="AZ128" s="233"/>
      <c r="BA128" s="233"/>
      <c r="BB128" s="233"/>
      <c r="BC128" s="233"/>
      <c r="BD128" s="233"/>
      <c r="BE128" s="233"/>
      <c r="BF128" s="233"/>
      <c r="BG128" s="233"/>
      <c r="BH128" s="233"/>
      <c r="BI128" s="233"/>
      <c r="BJ128" s="233"/>
      <c r="BK128" s="233"/>
      <c r="BL128" s="231"/>
      <c r="BM128" s="237"/>
      <c r="BN128" s="233"/>
      <c r="BO128" s="233"/>
      <c r="BP128" s="233"/>
      <c r="BQ128" s="233"/>
      <c r="BR128" s="233"/>
      <c r="BS128" s="233"/>
      <c r="BT128" s="233"/>
      <c r="BU128" s="233"/>
      <c r="BV128" s="233"/>
      <c r="BW128" s="233"/>
      <c r="BX128" s="233"/>
      <c r="BY128" s="233"/>
      <c r="BZ128" s="231"/>
      <c r="CA128" s="234"/>
      <c r="CB128" s="235"/>
      <c r="CC128" s="235"/>
      <c r="CD128" s="235"/>
      <c r="CE128" s="235"/>
      <c r="CF128" s="235"/>
      <c r="CG128" s="235"/>
      <c r="CH128" s="235"/>
      <c r="CI128" s="235"/>
      <c r="CJ128" s="235"/>
      <c r="CK128" s="235"/>
      <c r="CL128" s="235"/>
      <c r="CM128" s="235"/>
      <c r="CN128" s="236"/>
      <c r="CO128" s="238">
        <f>AY128-CA128</f>
        <v>0</v>
      </c>
      <c r="CP128" s="238"/>
      <c r="CQ128" s="238"/>
      <c r="CR128" s="238"/>
      <c r="CS128" s="238"/>
      <c r="CT128" s="238"/>
      <c r="CU128" s="238"/>
      <c r="CV128" s="238"/>
    </row>
    <row r="129" spans="1:100" ht="14.25" customHeight="1" hidden="1">
      <c r="A129" s="35"/>
      <c r="B129" s="319" t="s">
        <v>148</v>
      </c>
      <c r="C129" s="319"/>
      <c r="D129" s="319"/>
      <c r="E129" s="319"/>
      <c r="F129" s="319"/>
      <c r="G129" s="319"/>
      <c r="H129" s="319"/>
      <c r="I129" s="319"/>
      <c r="J129" s="319"/>
      <c r="K129" s="319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20"/>
      <c r="AA129" s="361"/>
      <c r="AB129" s="362"/>
      <c r="AC129" s="362"/>
      <c r="AD129" s="362"/>
      <c r="AE129" s="362"/>
      <c r="AF129" s="362"/>
      <c r="AG129" s="227" t="s">
        <v>650</v>
      </c>
      <c r="AH129" s="227"/>
      <c r="AI129" s="227"/>
      <c r="AJ129" s="227"/>
      <c r="AK129" s="237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1"/>
      <c r="AY129" s="237">
        <f>AK129</f>
        <v>0</v>
      </c>
      <c r="AZ129" s="233"/>
      <c r="BA129" s="233"/>
      <c r="BB129" s="233"/>
      <c r="BC129" s="233"/>
      <c r="BD129" s="233"/>
      <c r="BE129" s="233"/>
      <c r="BF129" s="233"/>
      <c r="BG129" s="233"/>
      <c r="BH129" s="233"/>
      <c r="BI129" s="233"/>
      <c r="BJ129" s="233"/>
      <c r="BK129" s="233"/>
      <c r="BL129" s="231"/>
      <c r="BM129" s="237"/>
      <c r="BN129" s="233"/>
      <c r="BO129" s="233"/>
      <c r="BP129" s="233"/>
      <c r="BQ129" s="233"/>
      <c r="BR129" s="233"/>
      <c r="BS129" s="233"/>
      <c r="BT129" s="233"/>
      <c r="BU129" s="233"/>
      <c r="BV129" s="233"/>
      <c r="BW129" s="233"/>
      <c r="BX129" s="233"/>
      <c r="BY129" s="233"/>
      <c r="BZ129" s="231"/>
      <c r="CA129" s="234"/>
      <c r="CB129" s="235"/>
      <c r="CC129" s="235"/>
      <c r="CD129" s="235"/>
      <c r="CE129" s="235"/>
      <c r="CF129" s="235"/>
      <c r="CG129" s="235"/>
      <c r="CH129" s="235"/>
      <c r="CI129" s="235"/>
      <c r="CJ129" s="235"/>
      <c r="CK129" s="235"/>
      <c r="CL129" s="235"/>
      <c r="CM129" s="235"/>
      <c r="CN129" s="236"/>
      <c r="CO129" s="238">
        <f>AY129-CA129</f>
        <v>0</v>
      </c>
      <c r="CP129" s="238"/>
      <c r="CQ129" s="238"/>
      <c r="CR129" s="238"/>
      <c r="CS129" s="238"/>
      <c r="CT129" s="238"/>
      <c r="CU129" s="238"/>
      <c r="CV129" s="238"/>
    </row>
    <row r="130" spans="1:100" ht="12" customHeight="1" hidden="1">
      <c r="A130" s="35"/>
      <c r="B130" s="319" t="s">
        <v>149</v>
      </c>
      <c r="C130" s="319"/>
      <c r="D130" s="319"/>
      <c r="E130" s="319"/>
      <c r="F130" s="319"/>
      <c r="G130" s="319"/>
      <c r="H130" s="319"/>
      <c r="I130" s="319"/>
      <c r="J130" s="319"/>
      <c r="K130" s="319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20"/>
      <c r="AA130" s="361"/>
      <c r="AB130" s="362"/>
      <c r="AC130" s="362"/>
      <c r="AD130" s="362"/>
      <c r="AE130" s="362"/>
      <c r="AF130" s="362"/>
      <c r="AG130" s="227" t="s">
        <v>150</v>
      </c>
      <c r="AH130" s="227"/>
      <c r="AI130" s="227"/>
      <c r="AJ130" s="227"/>
      <c r="AK130" s="237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3"/>
      <c r="AW130" s="233"/>
      <c r="AX130" s="231"/>
      <c r="AY130" s="237">
        <f>AK130</f>
        <v>0</v>
      </c>
      <c r="AZ130" s="233"/>
      <c r="BA130" s="233"/>
      <c r="BB130" s="233"/>
      <c r="BC130" s="233"/>
      <c r="BD130" s="233"/>
      <c r="BE130" s="233"/>
      <c r="BF130" s="233"/>
      <c r="BG130" s="233"/>
      <c r="BH130" s="233"/>
      <c r="BI130" s="233"/>
      <c r="BJ130" s="233"/>
      <c r="BK130" s="233"/>
      <c r="BL130" s="231"/>
      <c r="BM130" s="237"/>
      <c r="BN130" s="233"/>
      <c r="BO130" s="233"/>
      <c r="BP130" s="233"/>
      <c r="BQ130" s="233"/>
      <c r="BR130" s="233"/>
      <c r="BS130" s="233"/>
      <c r="BT130" s="233"/>
      <c r="BU130" s="233"/>
      <c r="BV130" s="233"/>
      <c r="BW130" s="233"/>
      <c r="BX130" s="233"/>
      <c r="BY130" s="233"/>
      <c r="BZ130" s="231"/>
      <c r="CA130" s="234"/>
      <c r="CB130" s="235"/>
      <c r="CC130" s="235"/>
      <c r="CD130" s="235"/>
      <c r="CE130" s="235"/>
      <c r="CF130" s="235"/>
      <c r="CG130" s="235"/>
      <c r="CH130" s="235"/>
      <c r="CI130" s="235"/>
      <c r="CJ130" s="235"/>
      <c r="CK130" s="235"/>
      <c r="CL130" s="235"/>
      <c r="CM130" s="235"/>
      <c r="CN130" s="236"/>
      <c r="CO130" s="238">
        <f>AY130-CA130</f>
        <v>0</v>
      </c>
      <c r="CP130" s="238"/>
      <c r="CQ130" s="238"/>
      <c r="CR130" s="238"/>
      <c r="CS130" s="238"/>
      <c r="CT130" s="238"/>
      <c r="CU130" s="238"/>
      <c r="CV130" s="238"/>
    </row>
    <row r="131" spans="1:100" s="75" customFormat="1" ht="14.25" customHeight="1" hidden="1">
      <c r="A131" s="74"/>
      <c r="B131" s="380" t="s">
        <v>151</v>
      </c>
      <c r="C131" s="380"/>
      <c r="D131" s="380"/>
      <c r="E131" s="380"/>
      <c r="F131" s="380"/>
      <c r="G131" s="380"/>
      <c r="H131" s="380"/>
      <c r="I131" s="380"/>
      <c r="J131" s="380"/>
      <c r="K131" s="380"/>
      <c r="L131" s="380"/>
      <c r="M131" s="380"/>
      <c r="N131" s="380"/>
      <c r="O131" s="380"/>
      <c r="P131" s="380"/>
      <c r="Q131" s="380"/>
      <c r="R131" s="380"/>
      <c r="S131" s="380"/>
      <c r="T131" s="380"/>
      <c r="U131" s="380"/>
      <c r="V131" s="380"/>
      <c r="W131" s="380"/>
      <c r="X131" s="380"/>
      <c r="Y131" s="380"/>
      <c r="Z131" s="381"/>
      <c r="AA131" s="382"/>
      <c r="AB131" s="383"/>
      <c r="AC131" s="383"/>
      <c r="AD131" s="383"/>
      <c r="AE131" s="383"/>
      <c r="AF131" s="383"/>
      <c r="AG131" s="384" t="s">
        <v>152</v>
      </c>
      <c r="AH131" s="384"/>
      <c r="AI131" s="384"/>
      <c r="AJ131" s="384"/>
      <c r="AK131" s="237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1"/>
      <c r="AY131" s="237">
        <f>AK131</f>
        <v>0</v>
      </c>
      <c r="AZ131" s="233"/>
      <c r="BA131" s="233"/>
      <c r="BB131" s="233"/>
      <c r="BC131" s="233"/>
      <c r="BD131" s="233"/>
      <c r="BE131" s="233"/>
      <c r="BF131" s="233"/>
      <c r="BG131" s="233"/>
      <c r="BH131" s="233"/>
      <c r="BI131" s="233"/>
      <c r="BJ131" s="233"/>
      <c r="BK131" s="233"/>
      <c r="BL131" s="231"/>
      <c r="BM131" s="237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1"/>
      <c r="CA131" s="234"/>
      <c r="CB131" s="235"/>
      <c r="CC131" s="235"/>
      <c r="CD131" s="235"/>
      <c r="CE131" s="235"/>
      <c r="CF131" s="235"/>
      <c r="CG131" s="235"/>
      <c r="CH131" s="235"/>
      <c r="CI131" s="235"/>
      <c r="CJ131" s="235"/>
      <c r="CK131" s="235"/>
      <c r="CL131" s="235"/>
      <c r="CM131" s="235"/>
      <c r="CN131" s="236"/>
      <c r="CO131" s="238">
        <f>AY131-CA131</f>
        <v>0</v>
      </c>
      <c r="CP131" s="238"/>
      <c r="CQ131" s="238"/>
      <c r="CR131" s="238"/>
      <c r="CS131" s="238"/>
      <c r="CT131" s="238"/>
      <c r="CU131" s="238"/>
      <c r="CV131" s="238"/>
    </row>
    <row r="132" spans="1:100" s="73" customFormat="1" ht="14.25" customHeight="1" hidden="1">
      <c r="A132" s="72"/>
      <c r="B132" s="373" t="s">
        <v>153</v>
      </c>
      <c r="C132" s="373"/>
      <c r="D132" s="373"/>
      <c r="E132" s="373"/>
      <c r="F132" s="373"/>
      <c r="G132" s="373"/>
      <c r="H132" s="373"/>
      <c r="I132" s="373"/>
      <c r="J132" s="373"/>
      <c r="K132" s="373"/>
      <c r="L132" s="373"/>
      <c r="M132" s="373"/>
      <c r="N132" s="373"/>
      <c r="O132" s="373"/>
      <c r="P132" s="373"/>
      <c r="Q132" s="373"/>
      <c r="R132" s="373"/>
      <c r="S132" s="373"/>
      <c r="T132" s="373"/>
      <c r="U132" s="373"/>
      <c r="V132" s="373"/>
      <c r="W132" s="373"/>
      <c r="X132" s="373"/>
      <c r="Y132" s="373"/>
      <c r="Z132" s="374"/>
      <c r="AA132" s="375"/>
      <c r="AB132" s="376"/>
      <c r="AC132" s="376"/>
      <c r="AD132" s="376"/>
      <c r="AE132" s="376"/>
      <c r="AF132" s="376"/>
      <c r="AG132" s="379" t="s">
        <v>154</v>
      </c>
      <c r="AH132" s="379"/>
      <c r="AI132" s="379"/>
      <c r="AJ132" s="379"/>
      <c r="AK132" s="385">
        <f>AK133+AK134+AK135+AK136+AK137+AK138+AK139+AK140</f>
        <v>0</v>
      </c>
      <c r="AL132" s="385"/>
      <c r="AM132" s="385"/>
      <c r="AN132" s="385"/>
      <c r="AO132" s="385"/>
      <c r="AP132" s="385"/>
      <c r="AQ132" s="385"/>
      <c r="AR132" s="385"/>
      <c r="AS132" s="385"/>
      <c r="AT132" s="385"/>
      <c r="AU132" s="385"/>
      <c r="AV132" s="385"/>
      <c r="AW132" s="385"/>
      <c r="AX132" s="385"/>
      <c r="AY132" s="377">
        <f>AY133+AY134+AY135+AY136+AY137+AY138+AY139+AY140</f>
        <v>0</v>
      </c>
      <c r="AZ132" s="377"/>
      <c r="BA132" s="377"/>
      <c r="BB132" s="377"/>
      <c r="BC132" s="377"/>
      <c r="BD132" s="377"/>
      <c r="BE132" s="377"/>
      <c r="BF132" s="377"/>
      <c r="BG132" s="377"/>
      <c r="BH132" s="377"/>
      <c r="BI132" s="377"/>
      <c r="BJ132" s="377"/>
      <c r="BK132" s="377"/>
      <c r="BL132" s="377"/>
      <c r="BM132" s="377">
        <f>BM133+BM134+BM135+BM136+BM137+BM138+BM139+BM140</f>
        <v>0</v>
      </c>
      <c r="BN132" s="377"/>
      <c r="BO132" s="377"/>
      <c r="BP132" s="377"/>
      <c r="BQ132" s="377"/>
      <c r="BR132" s="377"/>
      <c r="BS132" s="377"/>
      <c r="BT132" s="377"/>
      <c r="BU132" s="377"/>
      <c r="BV132" s="377"/>
      <c r="BW132" s="377"/>
      <c r="BX132" s="377"/>
      <c r="BY132" s="377"/>
      <c r="BZ132" s="377"/>
      <c r="CA132" s="378">
        <f>CA133+CA134+CA135+CA136+CA137+CA138+CA139+CA140</f>
        <v>0</v>
      </c>
      <c r="CB132" s="378"/>
      <c r="CC132" s="378"/>
      <c r="CD132" s="378"/>
      <c r="CE132" s="378"/>
      <c r="CF132" s="378"/>
      <c r="CG132" s="378"/>
      <c r="CH132" s="378"/>
      <c r="CI132" s="378"/>
      <c r="CJ132" s="378"/>
      <c r="CK132" s="378"/>
      <c r="CL132" s="378"/>
      <c r="CM132" s="378"/>
      <c r="CN132" s="378"/>
      <c r="CO132" s="378">
        <f>CO133+CO134+CO135+CO136+CO137+CO138+CO139+CO140</f>
        <v>0</v>
      </c>
      <c r="CP132" s="378"/>
      <c r="CQ132" s="378"/>
      <c r="CR132" s="378"/>
      <c r="CS132" s="378"/>
      <c r="CT132" s="378"/>
      <c r="CU132" s="378"/>
      <c r="CV132" s="378"/>
    </row>
    <row r="133" spans="1:100" ht="14.25" customHeight="1" hidden="1">
      <c r="A133" s="35"/>
      <c r="B133" s="319" t="s">
        <v>155</v>
      </c>
      <c r="C133" s="319"/>
      <c r="D133" s="319"/>
      <c r="E133" s="319"/>
      <c r="F133" s="319"/>
      <c r="G133" s="319"/>
      <c r="H133" s="319"/>
      <c r="I133" s="319"/>
      <c r="J133" s="319"/>
      <c r="K133" s="319"/>
      <c r="L133" s="319"/>
      <c r="M133" s="319"/>
      <c r="N133" s="319"/>
      <c r="O133" s="319"/>
      <c r="P133" s="319"/>
      <c r="Q133" s="319"/>
      <c r="R133" s="319"/>
      <c r="S133" s="319"/>
      <c r="T133" s="319"/>
      <c r="U133" s="319"/>
      <c r="V133" s="319"/>
      <c r="W133" s="319"/>
      <c r="X133" s="319"/>
      <c r="Y133" s="319"/>
      <c r="Z133" s="320"/>
      <c r="AA133" s="361"/>
      <c r="AB133" s="362"/>
      <c r="AC133" s="362"/>
      <c r="AD133" s="362"/>
      <c r="AE133" s="362"/>
      <c r="AF133" s="362"/>
      <c r="AG133" s="227" t="s">
        <v>156</v>
      </c>
      <c r="AH133" s="227"/>
      <c r="AI133" s="227"/>
      <c r="AJ133" s="227"/>
      <c r="AK133" s="237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1"/>
      <c r="AY133" s="237">
        <f aca="true" t="shared" si="2" ref="AY133:AY140">AK133</f>
        <v>0</v>
      </c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1"/>
      <c r="BM133" s="237"/>
      <c r="BN133" s="233"/>
      <c r="BO133" s="233"/>
      <c r="BP133" s="233"/>
      <c r="BQ133" s="233"/>
      <c r="BR133" s="233"/>
      <c r="BS133" s="233"/>
      <c r="BT133" s="233"/>
      <c r="BU133" s="233"/>
      <c r="BV133" s="233"/>
      <c r="BW133" s="233"/>
      <c r="BX133" s="233"/>
      <c r="BY133" s="233"/>
      <c r="BZ133" s="231"/>
      <c r="CA133" s="234"/>
      <c r="CB133" s="235"/>
      <c r="CC133" s="235"/>
      <c r="CD133" s="235"/>
      <c r="CE133" s="235"/>
      <c r="CF133" s="235"/>
      <c r="CG133" s="235"/>
      <c r="CH133" s="235"/>
      <c r="CI133" s="235"/>
      <c r="CJ133" s="235"/>
      <c r="CK133" s="235"/>
      <c r="CL133" s="235"/>
      <c r="CM133" s="235"/>
      <c r="CN133" s="236"/>
      <c r="CO133" s="238">
        <f aca="true" t="shared" si="3" ref="CO133:CO140">AY133-CA133</f>
        <v>0</v>
      </c>
      <c r="CP133" s="238"/>
      <c r="CQ133" s="238"/>
      <c r="CR133" s="238"/>
      <c r="CS133" s="238"/>
      <c r="CT133" s="238"/>
      <c r="CU133" s="238"/>
      <c r="CV133" s="238"/>
    </row>
    <row r="134" spans="1:100" ht="14.25" customHeight="1" hidden="1">
      <c r="A134" s="35"/>
      <c r="B134" s="319" t="s">
        <v>157</v>
      </c>
      <c r="C134" s="319"/>
      <c r="D134" s="319"/>
      <c r="E134" s="319"/>
      <c r="F134" s="319"/>
      <c r="G134" s="319"/>
      <c r="H134" s="319"/>
      <c r="I134" s="319"/>
      <c r="J134" s="319"/>
      <c r="K134" s="319"/>
      <c r="L134" s="319"/>
      <c r="M134" s="319"/>
      <c r="N134" s="319"/>
      <c r="O134" s="319"/>
      <c r="P134" s="319"/>
      <c r="Q134" s="319"/>
      <c r="R134" s="319"/>
      <c r="S134" s="319"/>
      <c r="T134" s="319"/>
      <c r="U134" s="319"/>
      <c r="V134" s="319"/>
      <c r="W134" s="319"/>
      <c r="X134" s="319"/>
      <c r="Y134" s="319"/>
      <c r="Z134" s="320"/>
      <c r="AA134" s="361"/>
      <c r="AB134" s="362"/>
      <c r="AC134" s="362"/>
      <c r="AD134" s="362"/>
      <c r="AE134" s="362"/>
      <c r="AF134" s="362"/>
      <c r="AG134" s="227" t="s">
        <v>158</v>
      </c>
      <c r="AH134" s="227"/>
      <c r="AI134" s="227"/>
      <c r="AJ134" s="227"/>
      <c r="AK134" s="237"/>
      <c r="AL134" s="233"/>
      <c r="AM134" s="233"/>
      <c r="AN134" s="233"/>
      <c r="AO134" s="233"/>
      <c r="AP134" s="233"/>
      <c r="AQ134" s="233"/>
      <c r="AR134" s="233"/>
      <c r="AS134" s="233"/>
      <c r="AT134" s="233"/>
      <c r="AU134" s="233"/>
      <c r="AV134" s="233"/>
      <c r="AW134" s="233"/>
      <c r="AX134" s="231"/>
      <c r="AY134" s="237">
        <f t="shared" si="2"/>
        <v>0</v>
      </c>
      <c r="AZ134" s="233"/>
      <c r="BA134" s="233"/>
      <c r="BB134" s="233"/>
      <c r="BC134" s="233"/>
      <c r="BD134" s="233"/>
      <c r="BE134" s="233"/>
      <c r="BF134" s="233"/>
      <c r="BG134" s="233"/>
      <c r="BH134" s="233"/>
      <c r="BI134" s="233"/>
      <c r="BJ134" s="233"/>
      <c r="BK134" s="233"/>
      <c r="BL134" s="231"/>
      <c r="BM134" s="237"/>
      <c r="BN134" s="233"/>
      <c r="BO134" s="233"/>
      <c r="BP134" s="233"/>
      <c r="BQ134" s="233"/>
      <c r="BR134" s="233"/>
      <c r="BS134" s="233"/>
      <c r="BT134" s="233"/>
      <c r="BU134" s="233"/>
      <c r="BV134" s="233"/>
      <c r="BW134" s="233"/>
      <c r="BX134" s="233"/>
      <c r="BY134" s="233"/>
      <c r="BZ134" s="231"/>
      <c r="CA134" s="234"/>
      <c r="CB134" s="235"/>
      <c r="CC134" s="235"/>
      <c r="CD134" s="235"/>
      <c r="CE134" s="235"/>
      <c r="CF134" s="235"/>
      <c r="CG134" s="235"/>
      <c r="CH134" s="235"/>
      <c r="CI134" s="235"/>
      <c r="CJ134" s="235"/>
      <c r="CK134" s="235"/>
      <c r="CL134" s="235"/>
      <c r="CM134" s="235"/>
      <c r="CN134" s="236"/>
      <c r="CO134" s="238">
        <f t="shared" si="3"/>
        <v>0</v>
      </c>
      <c r="CP134" s="238"/>
      <c r="CQ134" s="238"/>
      <c r="CR134" s="238"/>
      <c r="CS134" s="238"/>
      <c r="CT134" s="238"/>
      <c r="CU134" s="238"/>
      <c r="CV134" s="238"/>
    </row>
    <row r="135" spans="1:100" ht="14.25" customHeight="1" hidden="1">
      <c r="A135" s="35"/>
      <c r="B135" s="319" t="s">
        <v>159</v>
      </c>
      <c r="C135" s="319"/>
      <c r="D135" s="319"/>
      <c r="E135" s="319"/>
      <c r="F135" s="319"/>
      <c r="G135" s="319"/>
      <c r="H135" s="319"/>
      <c r="I135" s="319"/>
      <c r="J135" s="319"/>
      <c r="K135" s="319"/>
      <c r="L135" s="319"/>
      <c r="M135" s="319"/>
      <c r="N135" s="319"/>
      <c r="O135" s="319"/>
      <c r="P135" s="319"/>
      <c r="Q135" s="319"/>
      <c r="R135" s="319"/>
      <c r="S135" s="319"/>
      <c r="T135" s="319"/>
      <c r="U135" s="319"/>
      <c r="V135" s="319"/>
      <c r="W135" s="319"/>
      <c r="X135" s="319"/>
      <c r="Y135" s="319"/>
      <c r="Z135" s="320"/>
      <c r="AA135" s="361"/>
      <c r="AB135" s="362"/>
      <c r="AC135" s="362"/>
      <c r="AD135" s="362"/>
      <c r="AE135" s="362"/>
      <c r="AF135" s="362"/>
      <c r="AG135" s="227" t="s">
        <v>160</v>
      </c>
      <c r="AH135" s="227"/>
      <c r="AI135" s="227"/>
      <c r="AJ135" s="227"/>
      <c r="AK135" s="237"/>
      <c r="AL135" s="233"/>
      <c r="AM135" s="233"/>
      <c r="AN135" s="233"/>
      <c r="AO135" s="233"/>
      <c r="AP135" s="233"/>
      <c r="AQ135" s="233"/>
      <c r="AR135" s="233"/>
      <c r="AS135" s="233"/>
      <c r="AT135" s="233"/>
      <c r="AU135" s="233"/>
      <c r="AV135" s="233"/>
      <c r="AW135" s="233"/>
      <c r="AX135" s="231"/>
      <c r="AY135" s="237">
        <f t="shared" si="2"/>
        <v>0</v>
      </c>
      <c r="AZ135" s="233"/>
      <c r="BA135" s="233"/>
      <c r="BB135" s="233"/>
      <c r="BC135" s="233"/>
      <c r="BD135" s="233"/>
      <c r="BE135" s="233"/>
      <c r="BF135" s="233"/>
      <c r="BG135" s="233"/>
      <c r="BH135" s="233"/>
      <c r="BI135" s="233"/>
      <c r="BJ135" s="233"/>
      <c r="BK135" s="233"/>
      <c r="BL135" s="231"/>
      <c r="BM135" s="237"/>
      <c r="BN135" s="233"/>
      <c r="BO135" s="233"/>
      <c r="BP135" s="233"/>
      <c r="BQ135" s="233"/>
      <c r="BR135" s="233"/>
      <c r="BS135" s="233"/>
      <c r="BT135" s="233"/>
      <c r="BU135" s="233"/>
      <c r="BV135" s="233"/>
      <c r="BW135" s="233"/>
      <c r="BX135" s="233"/>
      <c r="BY135" s="233"/>
      <c r="BZ135" s="231"/>
      <c r="CA135" s="234"/>
      <c r="CB135" s="235"/>
      <c r="CC135" s="235"/>
      <c r="CD135" s="235"/>
      <c r="CE135" s="235"/>
      <c r="CF135" s="235"/>
      <c r="CG135" s="235"/>
      <c r="CH135" s="235"/>
      <c r="CI135" s="235"/>
      <c r="CJ135" s="235"/>
      <c r="CK135" s="235"/>
      <c r="CL135" s="235"/>
      <c r="CM135" s="235"/>
      <c r="CN135" s="236"/>
      <c r="CO135" s="238">
        <f t="shared" si="3"/>
        <v>0</v>
      </c>
      <c r="CP135" s="238"/>
      <c r="CQ135" s="238"/>
      <c r="CR135" s="238"/>
      <c r="CS135" s="238"/>
      <c r="CT135" s="238"/>
      <c r="CU135" s="238"/>
      <c r="CV135" s="238"/>
    </row>
    <row r="136" spans="1:100" ht="14.25" customHeight="1" hidden="1">
      <c r="A136" s="35"/>
      <c r="B136" s="319" t="s">
        <v>161</v>
      </c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  <c r="P136" s="319"/>
      <c r="Q136" s="319"/>
      <c r="R136" s="319"/>
      <c r="S136" s="319"/>
      <c r="T136" s="319"/>
      <c r="U136" s="319"/>
      <c r="V136" s="319"/>
      <c r="W136" s="319"/>
      <c r="X136" s="319"/>
      <c r="Y136" s="319"/>
      <c r="Z136" s="320"/>
      <c r="AA136" s="361"/>
      <c r="AB136" s="362"/>
      <c r="AC136" s="362"/>
      <c r="AD136" s="362"/>
      <c r="AE136" s="362"/>
      <c r="AF136" s="362"/>
      <c r="AG136" s="227" t="s">
        <v>162</v>
      </c>
      <c r="AH136" s="227"/>
      <c r="AI136" s="227"/>
      <c r="AJ136" s="227"/>
      <c r="AK136" s="237"/>
      <c r="AL136" s="233"/>
      <c r="AM136" s="233"/>
      <c r="AN136" s="233"/>
      <c r="AO136" s="233"/>
      <c r="AP136" s="233"/>
      <c r="AQ136" s="233"/>
      <c r="AR136" s="233"/>
      <c r="AS136" s="233"/>
      <c r="AT136" s="233"/>
      <c r="AU136" s="233"/>
      <c r="AV136" s="233"/>
      <c r="AW136" s="233"/>
      <c r="AX136" s="231"/>
      <c r="AY136" s="237">
        <f t="shared" si="2"/>
        <v>0</v>
      </c>
      <c r="AZ136" s="233"/>
      <c r="BA136" s="233"/>
      <c r="BB136" s="233"/>
      <c r="BC136" s="233"/>
      <c r="BD136" s="233"/>
      <c r="BE136" s="233"/>
      <c r="BF136" s="233"/>
      <c r="BG136" s="233"/>
      <c r="BH136" s="233"/>
      <c r="BI136" s="233"/>
      <c r="BJ136" s="233"/>
      <c r="BK136" s="233"/>
      <c r="BL136" s="231"/>
      <c r="BM136" s="237"/>
      <c r="BN136" s="233"/>
      <c r="BO136" s="233"/>
      <c r="BP136" s="233"/>
      <c r="BQ136" s="233"/>
      <c r="BR136" s="233"/>
      <c r="BS136" s="233"/>
      <c r="BT136" s="233"/>
      <c r="BU136" s="233"/>
      <c r="BV136" s="233"/>
      <c r="BW136" s="233"/>
      <c r="BX136" s="233"/>
      <c r="BY136" s="233"/>
      <c r="BZ136" s="231"/>
      <c r="CA136" s="234"/>
      <c r="CB136" s="235"/>
      <c r="CC136" s="235"/>
      <c r="CD136" s="235"/>
      <c r="CE136" s="235"/>
      <c r="CF136" s="235"/>
      <c r="CG136" s="235"/>
      <c r="CH136" s="235"/>
      <c r="CI136" s="235"/>
      <c r="CJ136" s="235"/>
      <c r="CK136" s="235"/>
      <c r="CL136" s="235"/>
      <c r="CM136" s="235"/>
      <c r="CN136" s="236"/>
      <c r="CO136" s="238">
        <f t="shared" si="3"/>
        <v>0</v>
      </c>
      <c r="CP136" s="238"/>
      <c r="CQ136" s="238"/>
      <c r="CR136" s="238"/>
      <c r="CS136" s="238"/>
      <c r="CT136" s="238"/>
      <c r="CU136" s="238"/>
      <c r="CV136" s="238"/>
    </row>
    <row r="137" spans="1:100" ht="14.25" customHeight="1" hidden="1">
      <c r="A137" s="35"/>
      <c r="B137" s="319" t="s">
        <v>163</v>
      </c>
      <c r="C137" s="319"/>
      <c r="D137" s="319"/>
      <c r="E137" s="319"/>
      <c r="F137" s="319"/>
      <c r="G137" s="319"/>
      <c r="H137" s="319"/>
      <c r="I137" s="319"/>
      <c r="J137" s="319"/>
      <c r="K137" s="319"/>
      <c r="L137" s="319"/>
      <c r="M137" s="319"/>
      <c r="N137" s="319"/>
      <c r="O137" s="319"/>
      <c r="P137" s="319"/>
      <c r="Q137" s="319"/>
      <c r="R137" s="319"/>
      <c r="S137" s="319"/>
      <c r="T137" s="319"/>
      <c r="U137" s="319"/>
      <c r="V137" s="319"/>
      <c r="W137" s="319"/>
      <c r="X137" s="319"/>
      <c r="Y137" s="319"/>
      <c r="Z137" s="320"/>
      <c r="AA137" s="361"/>
      <c r="AB137" s="362"/>
      <c r="AC137" s="362"/>
      <c r="AD137" s="362"/>
      <c r="AE137" s="362"/>
      <c r="AF137" s="362"/>
      <c r="AG137" s="227" t="s">
        <v>164</v>
      </c>
      <c r="AH137" s="227"/>
      <c r="AI137" s="227"/>
      <c r="AJ137" s="227"/>
      <c r="AK137" s="237"/>
      <c r="AL137" s="233"/>
      <c r="AM137" s="233"/>
      <c r="AN137" s="233"/>
      <c r="AO137" s="233"/>
      <c r="AP137" s="233"/>
      <c r="AQ137" s="233"/>
      <c r="AR137" s="233"/>
      <c r="AS137" s="233"/>
      <c r="AT137" s="233"/>
      <c r="AU137" s="233"/>
      <c r="AV137" s="233"/>
      <c r="AW137" s="233"/>
      <c r="AX137" s="231"/>
      <c r="AY137" s="237">
        <f t="shared" si="2"/>
        <v>0</v>
      </c>
      <c r="AZ137" s="233"/>
      <c r="BA137" s="233"/>
      <c r="BB137" s="233"/>
      <c r="BC137" s="233"/>
      <c r="BD137" s="233"/>
      <c r="BE137" s="233"/>
      <c r="BF137" s="233"/>
      <c r="BG137" s="233"/>
      <c r="BH137" s="233"/>
      <c r="BI137" s="233"/>
      <c r="BJ137" s="233"/>
      <c r="BK137" s="233"/>
      <c r="BL137" s="231"/>
      <c r="BM137" s="237"/>
      <c r="BN137" s="233"/>
      <c r="BO137" s="233"/>
      <c r="BP137" s="233"/>
      <c r="BQ137" s="233"/>
      <c r="BR137" s="233"/>
      <c r="BS137" s="233"/>
      <c r="BT137" s="233"/>
      <c r="BU137" s="233"/>
      <c r="BV137" s="233"/>
      <c r="BW137" s="233"/>
      <c r="BX137" s="233"/>
      <c r="BY137" s="233"/>
      <c r="BZ137" s="231"/>
      <c r="CA137" s="234"/>
      <c r="CB137" s="235"/>
      <c r="CC137" s="235"/>
      <c r="CD137" s="235"/>
      <c r="CE137" s="235"/>
      <c r="CF137" s="235"/>
      <c r="CG137" s="235"/>
      <c r="CH137" s="235"/>
      <c r="CI137" s="235"/>
      <c r="CJ137" s="235"/>
      <c r="CK137" s="235"/>
      <c r="CL137" s="235"/>
      <c r="CM137" s="235"/>
      <c r="CN137" s="236"/>
      <c r="CO137" s="238">
        <f t="shared" si="3"/>
        <v>0</v>
      </c>
      <c r="CP137" s="238"/>
      <c r="CQ137" s="238"/>
      <c r="CR137" s="238"/>
      <c r="CS137" s="238"/>
      <c r="CT137" s="238"/>
      <c r="CU137" s="238"/>
      <c r="CV137" s="238"/>
    </row>
    <row r="138" spans="1:100" ht="14.25" customHeight="1" hidden="1">
      <c r="A138" s="35"/>
      <c r="B138" s="319" t="s">
        <v>165</v>
      </c>
      <c r="C138" s="319"/>
      <c r="D138" s="319"/>
      <c r="E138" s="319"/>
      <c r="F138" s="319"/>
      <c r="G138" s="319"/>
      <c r="H138" s="319"/>
      <c r="I138" s="319"/>
      <c r="J138" s="319"/>
      <c r="K138" s="319"/>
      <c r="L138" s="319"/>
      <c r="M138" s="319"/>
      <c r="N138" s="319"/>
      <c r="O138" s="319"/>
      <c r="P138" s="319"/>
      <c r="Q138" s="319"/>
      <c r="R138" s="319"/>
      <c r="S138" s="319"/>
      <c r="T138" s="319"/>
      <c r="U138" s="319"/>
      <c r="V138" s="319"/>
      <c r="W138" s="319"/>
      <c r="X138" s="319"/>
      <c r="Y138" s="319"/>
      <c r="Z138" s="320"/>
      <c r="AA138" s="361"/>
      <c r="AB138" s="362"/>
      <c r="AC138" s="362"/>
      <c r="AD138" s="362"/>
      <c r="AE138" s="362"/>
      <c r="AF138" s="362"/>
      <c r="AG138" s="227" t="s">
        <v>166</v>
      </c>
      <c r="AH138" s="227"/>
      <c r="AI138" s="227"/>
      <c r="AJ138" s="227"/>
      <c r="AK138" s="237"/>
      <c r="AL138" s="233"/>
      <c r="AM138" s="233"/>
      <c r="AN138" s="233"/>
      <c r="AO138" s="233"/>
      <c r="AP138" s="233"/>
      <c r="AQ138" s="233"/>
      <c r="AR138" s="233"/>
      <c r="AS138" s="233"/>
      <c r="AT138" s="233"/>
      <c r="AU138" s="233"/>
      <c r="AV138" s="233"/>
      <c r="AW138" s="233"/>
      <c r="AX138" s="231"/>
      <c r="AY138" s="237">
        <f t="shared" si="2"/>
        <v>0</v>
      </c>
      <c r="AZ138" s="233"/>
      <c r="BA138" s="233"/>
      <c r="BB138" s="233"/>
      <c r="BC138" s="233"/>
      <c r="BD138" s="233"/>
      <c r="BE138" s="233"/>
      <c r="BF138" s="233"/>
      <c r="BG138" s="233"/>
      <c r="BH138" s="233"/>
      <c r="BI138" s="233"/>
      <c r="BJ138" s="233"/>
      <c r="BK138" s="233"/>
      <c r="BL138" s="231"/>
      <c r="BM138" s="237"/>
      <c r="BN138" s="233"/>
      <c r="BO138" s="233"/>
      <c r="BP138" s="233"/>
      <c r="BQ138" s="233"/>
      <c r="BR138" s="233"/>
      <c r="BS138" s="233"/>
      <c r="BT138" s="233"/>
      <c r="BU138" s="233"/>
      <c r="BV138" s="233"/>
      <c r="BW138" s="233"/>
      <c r="BX138" s="233"/>
      <c r="BY138" s="233"/>
      <c r="BZ138" s="231"/>
      <c r="CA138" s="234"/>
      <c r="CB138" s="235"/>
      <c r="CC138" s="235"/>
      <c r="CD138" s="235"/>
      <c r="CE138" s="235"/>
      <c r="CF138" s="235"/>
      <c r="CG138" s="235"/>
      <c r="CH138" s="235"/>
      <c r="CI138" s="235"/>
      <c r="CJ138" s="235"/>
      <c r="CK138" s="235"/>
      <c r="CL138" s="235"/>
      <c r="CM138" s="235"/>
      <c r="CN138" s="236"/>
      <c r="CO138" s="238">
        <f t="shared" si="3"/>
        <v>0</v>
      </c>
      <c r="CP138" s="238"/>
      <c r="CQ138" s="238"/>
      <c r="CR138" s="238"/>
      <c r="CS138" s="238"/>
      <c r="CT138" s="238"/>
      <c r="CU138" s="238"/>
      <c r="CV138" s="238"/>
    </row>
    <row r="139" spans="1:100" ht="14.25" customHeight="1" hidden="1">
      <c r="A139" s="35"/>
      <c r="B139" s="319" t="s">
        <v>167</v>
      </c>
      <c r="C139" s="319"/>
      <c r="D139" s="319"/>
      <c r="E139" s="319"/>
      <c r="F139" s="319"/>
      <c r="G139" s="319"/>
      <c r="H139" s="319"/>
      <c r="I139" s="319"/>
      <c r="J139" s="319"/>
      <c r="K139" s="319"/>
      <c r="L139" s="319"/>
      <c r="M139" s="319"/>
      <c r="N139" s="319"/>
      <c r="O139" s="319"/>
      <c r="P139" s="319"/>
      <c r="Q139" s="319"/>
      <c r="R139" s="319"/>
      <c r="S139" s="319"/>
      <c r="T139" s="319"/>
      <c r="U139" s="319"/>
      <c r="V139" s="319"/>
      <c r="W139" s="319"/>
      <c r="X139" s="319"/>
      <c r="Y139" s="319"/>
      <c r="Z139" s="320"/>
      <c r="AA139" s="361"/>
      <c r="AB139" s="362"/>
      <c r="AC139" s="362"/>
      <c r="AD139" s="362"/>
      <c r="AE139" s="362"/>
      <c r="AF139" s="362"/>
      <c r="AG139" s="227" t="s">
        <v>168</v>
      </c>
      <c r="AH139" s="227"/>
      <c r="AI139" s="227"/>
      <c r="AJ139" s="227"/>
      <c r="AK139" s="237"/>
      <c r="AL139" s="233"/>
      <c r="AM139" s="233"/>
      <c r="AN139" s="233"/>
      <c r="AO139" s="233"/>
      <c r="AP139" s="233"/>
      <c r="AQ139" s="233"/>
      <c r="AR139" s="233"/>
      <c r="AS139" s="233"/>
      <c r="AT139" s="233"/>
      <c r="AU139" s="233"/>
      <c r="AV139" s="233"/>
      <c r="AW139" s="233"/>
      <c r="AX139" s="231"/>
      <c r="AY139" s="237">
        <f t="shared" si="2"/>
        <v>0</v>
      </c>
      <c r="AZ139" s="233"/>
      <c r="BA139" s="233"/>
      <c r="BB139" s="233"/>
      <c r="BC139" s="233"/>
      <c r="BD139" s="233"/>
      <c r="BE139" s="233"/>
      <c r="BF139" s="233"/>
      <c r="BG139" s="233"/>
      <c r="BH139" s="233"/>
      <c r="BI139" s="233"/>
      <c r="BJ139" s="233"/>
      <c r="BK139" s="233"/>
      <c r="BL139" s="231"/>
      <c r="BM139" s="237"/>
      <c r="BN139" s="233"/>
      <c r="BO139" s="233"/>
      <c r="BP139" s="233"/>
      <c r="BQ139" s="233"/>
      <c r="BR139" s="233"/>
      <c r="BS139" s="233"/>
      <c r="BT139" s="233"/>
      <c r="BU139" s="233"/>
      <c r="BV139" s="233"/>
      <c r="BW139" s="233"/>
      <c r="BX139" s="233"/>
      <c r="BY139" s="233"/>
      <c r="BZ139" s="231"/>
      <c r="CA139" s="234"/>
      <c r="CB139" s="235"/>
      <c r="CC139" s="235"/>
      <c r="CD139" s="235"/>
      <c r="CE139" s="235"/>
      <c r="CF139" s="235"/>
      <c r="CG139" s="235"/>
      <c r="CH139" s="235"/>
      <c r="CI139" s="235"/>
      <c r="CJ139" s="235"/>
      <c r="CK139" s="235"/>
      <c r="CL139" s="235"/>
      <c r="CM139" s="235"/>
      <c r="CN139" s="236"/>
      <c r="CO139" s="238">
        <f t="shared" si="3"/>
        <v>0</v>
      </c>
      <c r="CP139" s="238"/>
      <c r="CQ139" s="238"/>
      <c r="CR139" s="238"/>
      <c r="CS139" s="238"/>
      <c r="CT139" s="238"/>
      <c r="CU139" s="238"/>
      <c r="CV139" s="238"/>
    </row>
    <row r="140" spans="1:100" ht="14.25" customHeight="1" hidden="1">
      <c r="A140" s="35"/>
      <c r="B140" s="319" t="s">
        <v>169</v>
      </c>
      <c r="C140" s="319"/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19"/>
      <c r="V140" s="319"/>
      <c r="W140" s="319"/>
      <c r="X140" s="319"/>
      <c r="Y140" s="319"/>
      <c r="Z140" s="320"/>
      <c r="AA140" s="361"/>
      <c r="AB140" s="362"/>
      <c r="AC140" s="362"/>
      <c r="AD140" s="362"/>
      <c r="AE140" s="362"/>
      <c r="AF140" s="362"/>
      <c r="AG140" s="227" t="s">
        <v>170</v>
      </c>
      <c r="AH140" s="227"/>
      <c r="AI140" s="227"/>
      <c r="AJ140" s="227"/>
      <c r="AK140" s="237"/>
      <c r="AL140" s="233"/>
      <c r="AM140" s="233"/>
      <c r="AN140" s="233"/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1"/>
      <c r="AY140" s="316">
        <f t="shared" si="2"/>
        <v>0</v>
      </c>
      <c r="AZ140" s="317"/>
      <c r="BA140" s="317"/>
      <c r="BB140" s="317"/>
      <c r="BC140" s="317"/>
      <c r="BD140" s="317"/>
      <c r="BE140" s="317"/>
      <c r="BF140" s="317"/>
      <c r="BG140" s="317"/>
      <c r="BH140" s="317"/>
      <c r="BI140" s="317"/>
      <c r="BJ140" s="317"/>
      <c r="BK140" s="317"/>
      <c r="BL140" s="318"/>
      <c r="BM140" s="316"/>
      <c r="BN140" s="317"/>
      <c r="BO140" s="317"/>
      <c r="BP140" s="317"/>
      <c r="BQ140" s="317"/>
      <c r="BR140" s="317"/>
      <c r="BS140" s="317"/>
      <c r="BT140" s="317"/>
      <c r="BU140" s="317"/>
      <c r="BV140" s="317"/>
      <c r="BW140" s="317"/>
      <c r="BX140" s="317"/>
      <c r="BY140" s="317"/>
      <c r="BZ140" s="318"/>
      <c r="CA140" s="234"/>
      <c r="CB140" s="235"/>
      <c r="CC140" s="235"/>
      <c r="CD140" s="235"/>
      <c r="CE140" s="235"/>
      <c r="CF140" s="235"/>
      <c r="CG140" s="235"/>
      <c r="CH140" s="235"/>
      <c r="CI140" s="235"/>
      <c r="CJ140" s="235"/>
      <c r="CK140" s="235"/>
      <c r="CL140" s="235"/>
      <c r="CM140" s="235"/>
      <c r="CN140" s="236"/>
      <c r="CO140" s="238">
        <f t="shared" si="3"/>
        <v>0</v>
      </c>
      <c r="CP140" s="238"/>
      <c r="CQ140" s="238"/>
      <c r="CR140" s="238"/>
      <c r="CS140" s="238"/>
      <c r="CT140" s="238"/>
      <c r="CU140" s="238"/>
      <c r="CV140" s="238"/>
    </row>
    <row r="141" spans="1:100" s="67" customFormat="1" ht="21" customHeight="1" hidden="1">
      <c r="A141" s="66"/>
      <c r="B141" s="338" t="s">
        <v>173</v>
      </c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9"/>
      <c r="AA141" s="370"/>
      <c r="AB141" s="371"/>
      <c r="AC141" s="371"/>
      <c r="AD141" s="371"/>
      <c r="AE141" s="371"/>
      <c r="AF141" s="371"/>
      <c r="AG141" s="372" t="s">
        <v>174</v>
      </c>
      <c r="AH141" s="372"/>
      <c r="AI141" s="372"/>
      <c r="AJ141" s="372"/>
      <c r="AK141" s="369">
        <f>AK142+AK143</f>
        <v>0</v>
      </c>
      <c r="AL141" s="369"/>
      <c r="AM141" s="369"/>
      <c r="AN141" s="369"/>
      <c r="AO141" s="369"/>
      <c r="AP141" s="369"/>
      <c r="AQ141" s="369"/>
      <c r="AR141" s="369"/>
      <c r="AS141" s="369"/>
      <c r="AT141" s="369"/>
      <c r="AU141" s="369"/>
      <c r="AV141" s="369"/>
      <c r="AW141" s="369"/>
      <c r="AX141" s="369"/>
      <c r="AY141" s="369">
        <f>AY142+AY143</f>
        <v>0</v>
      </c>
      <c r="AZ141" s="369"/>
      <c r="BA141" s="369"/>
      <c r="BB141" s="369"/>
      <c r="BC141" s="369"/>
      <c r="BD141" s="369"/>
      <c r="BE141" s="369"/>
      <c r="BF141" s="369"/>
      <c r="BG141" s="369"/>
      <c r="BH141" s="369"/>
      <c r="BI141" s="369"/>
      <c r="BJ141" s="369"/>
      <c r="BK141" s="369"/>
      <c r="BL141" s="369"/>
      <c r="BM141" s="369">
        <f>BM142+BM143</f>
        <v>0</v>
      </c>
      <c r="BN141" s="369"/>
      <c r="BO141" s="369"/>
      <c r="BP141" s="369"/>
      <c r="BQ141" s="369"/>
      <c r="BR141" s="369"/>
      <c r="BS141" s="369"/>
      <c r="BT141" s="369"/>
      <c r="BU141" s="369"/>
      <c r="BV141" s="369"/>
      <c r="BW141" s="369"/>
      <c r="BX141" s="369"/>
      <c r="BY141" s="369"/>
      <c r="BZ141" s="369"/>
      <c r="CA141" s="368">
        <f>CA142+CA143</f>
        <v>0</v>
      </c>
      <c r="CB141" s="368"/>
      <c r="CC141" s="368"/>
      <c r="CD141" s="368"/>
      <c r="CE141" s="368"/>
      <c r="CF141" s="368"/>
      <c r="CG141" s="368"/>
      <c r="CH141" s="368"/>
      <c r="CI141" s="368"/>
      <c r="CJ141" s="368"/>
      <c r="CK141" s="368"/>
      <c r="CL141" s="368"/>
      <c r="CM141" s="368"/>
      <c r="CN141" s="368"/>
      <c r="CO141" s="368">
        <f>CO142+CO143</f>
        <v>0</v>
      </c>
      <c r="CP141" s="368"/>
      <c r="CQ141" s="368"/>
      <c r="CR141" s="368"/>
      <c r="CS141" s="368"/>
      <c r="CT141" s="368"/>
      <c r="CU141" s="368"/>
      <c r="CV141" s="368"/>
    </row>
    <row r="142" spans="1:100" s="69" customFormat="1" ht="22.5" customHeight="1" hidden="1">
      <c r="A142" s="68"/>
      <c r="B142" s="373" t="s">
        <v>175</v>
      </c>
      <c r="C142" s="373"/>
      <c r="D142" s="373"/>
      <c r="E142" s="373"/>
      <c r="F142" s="373"/>
      <c r="G142" s="373"/>
      <c r="H142" s="373"/>
      <c r="I142" s="373"/>
      <c r="J142" s="373"/>
      <c r="K142" s="373"/>
      <c r="L142" s="373"/>
      <c r="M142" s="373"/>
      <c r="N142" s="373"/>
      <c r="O142" s="373"/>
      <c r="P142" s="373"/>
      <c r="Q142" s="373"/>
      <c r="R142" s="373"/>
      <c r="S142" s="373"/>
      <c r="T142" s="373"/>
      <c r="U142" s="373"/>
      <c r="V142" s="373"/>
      <c r="W142" s="373"/>
      <c r="X142" s="373"/>
      <c r="Y142" s="373"/>
      <c r="Z142" s="374"/>
      <c r="AA142" s="365"/>
      <c r="AB142" s="366"/>
      <c r="AC142" s="366"/>
      <c r="AD142" s="366"/>
      <c r="AE142" s="366"/>
      <c r="AF142" s="366"/>
      <c r="AG142" s="367" t="s">
        <v>176</v>
      </c>
      <c r="AH142" s="367"/>
      <c r="AI142" s="367"/>
      <c r="AJ142" s="367"/>
      <c r="AK142" s="237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1"/>
      <c r="AY142" s="237">
        <f>AK142</f>
        <v>0</v>
      </c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1"/>
      <c r="BM142" s="237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1"/>
      <c r="CA142" s="234"/>
      <c r="CB142" s="235"/>
      <c r="CC142" s="235"/>
      <c r="CD142" s="235"/>
      <c r="CE142" s="235"/>
      <c r="CF142" s="235"/>
      <c r="CG142" s="235"/>
      <c r="CH142" s="235"/>
      <c r="CI142" s="235"/>
      <c r="CJ142" s="235"/>
      <c r="CK142" s="235"/>
      <c r="CL142" s="235"/>
      <c r="CM142" s="235"/>
      <c r="CN142" s="236"/>
      <c r="CO142" s="238">
        <f>AY142-CA142</f>
        <v>0</v>
      </c>
      <c r="CP142" s="238"/>
      <c r="CQ142" s="238"/>
      <c r="CR142" s="238"/>
      <c r="CS142" s="238"/>
      <c r="CT142" s="238"/>
      <c r="CU142" s="238"/>
      <c r="CV142" s="238"/>
    </row>
    <row r="143" spans="1:100" s="69" customFormat="1" ht="23.25" customHeight="1" hidden="1">
      <c r="A143" s="68"/>
      <c r="B143" s="373" t="s">
        <v>178</v>
      </c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4"/>
      <c r="AA143" s="365"/>
      <c r="AB143" s="366"/>
      <c r="AC143" s="366"/>
      <c r="AD143" s="366"/>
      <c r="AE143" s="366"/>
      <c r="AF143" s="366"/>
      <c r="AG143" s="367" t="s">
        <v>179</v>
      </c>
      <c r="AH143" s="367"/>
      <c r="AI143" s="367"/>
      <c r="AJ143" s="367"/>
      <c r="AK143" s="237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1"/>
      <c r="AY143" s="237">
        <f>AK143</f>
        <v>0</v>
      </c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1"/>
      <c r="BM143" s="237"/>
      <c r="BN143" s="233"/>
      <c r="BO143" s="233"/>
      <c r="BP143" s="233"/>
      <c r="BQ143" s="233"/>
      <c r="BR143" s="233"/>
      <c r="BS143" s="233"/>
      <c r="BT143" s="233"/>
      <c r="BU143" s="233"/>
      <c r="BV143" s="233"/>
      <c r="BW143" s="233"/>
      <c r="BX143" s="233"/>
      <c r="BY143" s="233"/>
      <c r="BZ143" s="231"/>
      <c r="CA143" s="234"/>
      <c r="CB143" s="235"/>
      <c r="CC143" s="235"/>
      <c r="CD143" s="235"/>
      <c r="CE143" s="235"/>
      <c r="CF143" s="235"/>
      <c r="CG143" s="235"/>
      <c r="CH143" s="235"/>
      <c r="CI143" s="235"/>
      <c r="CJ143" s="235"/>
      <c r="CK143" s="235"/>
      <c r="CL143" s="235"/>
      <c r="CM143" s="235"/>
      <c r="CN143" s="236"/>
      <c r="CO143" s="238">
        <f>AY143-CA143</f>
        <v>0</v>
      </c>
      <c r="CP143" s="238"/>
      <c r="CQ143" s="238"/>
      <c r="CR143" s="238"/>
      <c r="CS143" s="238"/>
      <c r="CT143" s="238"/>
      <c r="CU143" s="238"/>
      <c r="CV143" s="238"/>
    </row>
    <row r="144" spans="1:100" s="67" customFormat="1" ht="15" customHeight="1" hidden="1">
      <c r="A144" s="66"/>
      <c r="B144" s="338" t="s">
        <v>180</v>
      </c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W144" s="338"/>
      <c r="X144" s="338"/>
      <c r="Y144" s="338"/>
      <c r="Z144" s="339"/>
      <c r="AA144" s="370"/>
      <c r="AB144" s="371"/>
      <c r="AC144" s="371"/>
      <c r="AD144" s="371"/>
      <c r="AE144" s="371"/>
      <c r="AF144" s="371"/>
      <c r="AG144" s="372" t="s">
        <v>181</v>
      </c>
      <c r="AH144" s="372"/>
      <c r="AI144" s="372"/>
      <c r="AJ144" s="372"/>
      <c r="AK144" s="369">
        <f>AK145</f>
        <v>0</v>
      </c>
      <c r="AL144" s="369"/>
      <c r="AM144" s="369"/>
      <c r="AN144" s="369"/>
      <c r="AO144" s="369"/>
      <c r="AP144" s="369"/>
      <c r="AQ144" s="369"/>
      <c r="AR144" s="369"/>
      <c r="AS144" s="369"/>
      <c r="AT144" s="369"/>
      <c r="AU144" s="369"/>
      <c r="AV144" s="369"/>
      <c r="AW144" s="369"/>
      <c r="AX144" s="369"/>
      <c r="AY144" s="369">
        <f>AY145</f>
        <v>0</v>
      </c>
      <c r="AZ144" s="369"/>
      <c r="BA144" s="369"/>
      <c r="BB144" s="369"/>
      <c r="BC144" s="369"/>
      <c r="BD144" s="369"/>
      <c r="BE144" s="369"/>
      <c r="BF144" s="369"/>
      <c r="BG144" s="369"/>
      <c r="BH144" s="369"/>
      <c r="BI144" s="369"/>
      <c r="BJ144" s="369"/>
      <c r="BK144" s="369"/>
      <c r="BL144" s="369"/>
      <c r="BM144" s="369">
        <f>BM145</f>
        <v>0</v>
      </c>
      <c r="BN144" s="369"/>
      <c r="BO144" s="369"/>
      <c r="BP144" s="369"/>
      <c r="BQ144" s="369"/>
      <c r="BR144" s="369"/>
      <c r="BS144" s="369"/>
      <c r="BT144" s="369"/>
      <c r="BU144" s="369"/>
      <c r="BV144" s="369"/>
      <c r="BW144" s="369"/>
      <c r="BX144" s="369"/>
      <c r="BY144" s="369"/>
      <c r="BZ144" s="369"/>
      <c r="CA144" s="368">
        <f>CA145</f>
        <v>0</v>
      </c>
      <c r="CB144" s="368"/>
      <c r="CC144" s="368"/>
      <c r="CD144" s="368"/>
      <c r="CE144" s="368"/>
      <c r="CF144" s="368"/>
      <c r="CG144" s="368"/>
      <c r="CH144" s="368"/>
      <c r="CI144" s="368"/>
      <c r="CJ144" s="368"/>
      <c r="CK144" s="368"/>
      <c r="CL144" s="368"/>
      <c r="CM144" s="368"/>
      <c r="CN144" s="368"/>
      <c r="CO144" s="368">
        <f>CO145</f>
        <v>0</v>
      </c>
      <c r="CP144" s="368"/>
      <c r="CQ144" s="368"/>
      <c r="CR144" s="368"/>
      <c r="CS144" s="368"/>
      <c r="CT144" s="368"/>
      <c r="CU144" s="368"/>
      <c r="CV144" s="368"/>
    </row>
    <row r="145" spans="1:105" s="69" customFormat="1" ht="14.25" customHeight="1" hidden="1">
      <c r="A145" s="68"/>
      <c r="B145" s="363" t="s">
        <v>182</v>
      </c>
      <c r="C145" s="363"/>
      <c r="D145" s="363"/>
      <c r="E145" s="363"/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  <c r="T145" s="363"/>
      <c r="U145" s="363"/>
      <c r="V145" s="363"/>
      <c r="W145" s="363"/>
      <c r="X145" s="363"/>
      <c r="Y145" s="363"/>
      <c r="Z145" s="364"/>
      <c r="AA145" s="365"/>
      <c r="AB145" s="366"/>
      <c r="AC145" s="366"/>
      <c r="AD145" s="366"/>
      <c r="AE145" s="366"/>
      <c r="AF145" s="366"/>
      <c r="AG145" s="367" t="s">
        <v>183</v>
      </c>
      <c r="AH145" s="367"/>
      <c r="AI145" s="367"/>
      <c r="AJ145" s="367"/>
      <c r="AK145" s="358"/>
      <c r="AL145" s="358"/>
      <c r="AM145" s="358"/>
      <c r="AN145" s="358"/>
      <c r="AO145" s="358"/>
      <c r="AP145" s="358"/>
      <c r="AQ145" s="358"/>
      <c r="AR145" s="358"/>
      <c r="AS145" s="358"/>
      <c r="AT145" s="358"/>
      <c r="AU145" s="358"/>
      <c r="AV145" s="358"/>
      <c r="AW145" s="358"/>
      <c r="AX145" s="358"/>
      <c r="AY145" s="237">
        <f>AK145</f>
        <v>0</v>
      </c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1"/>
      <c r="BM145" s="358"/>
      <c r="BN145" s="358"/>
      <c r="BO145" s="358"/>
      <c r="BP145" s="358"/>
      <c r="BQ145" s="358"/>
      <c r="BR145" s="358"/>
      <c r="BS145" s="358"/>
      <c r="BT145" s="358"/>
      <c r="BU145" s="358"/>
      <c r="BV145" s="358"/>
      <c r="BW145" s="358"/>
      <c r="BX145" s="358"/>
      <c r="BY145" s="358"/>
      <c r="BZ145" s="358"/>
      <c r="CA145" s="241"/>
      <c r="CB145" s="241"/>
      <c r="CC145" s="241"/>
      <c r="CD145" s="241"/>
      <c r="CE145" s="241"/>
      <c r="CF145" s="241"/>
      <c r="CG145" s="241"/>
      <c r="CH145" s="241"/>
      <c r="CI145" s="241"/>
      <c r="CJ145" s="241"/>
      <c r="CK145" s="241"/>
      <c r="CL145" s="241"/>
      <c r="CM145" s="241"/>
      <c r="CN145" s="241"/>
      <c r="CO145" s="238">
        <f>AY145-CA145</f>
        <v>0</v>
      </c>
      <c r="CP145" s="238"/>
      <c r="CQ145" s="238"/>
      <c r="CR145" s="238"/>
      <c r="CS145" s="238"/>
      <c r="CT145" s="238"/>
      <c r="CU145" s="238"/>
      <c r="CV145" s="238"/>
      <c r="DA145" s="69" t="s">
        <v>184</v>
      </c>
    </row>
    <row r="146" spans="1:100" s="67" customFormat="1" ht="14.25" customHeight="1" hidden="1">
      <c r="A146" s="66"/>
      <c r="B146" s="338" t="s">
        <v>185</v>
      </c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8"/>
      <c r="T146" s="338"/>
      <c r="U146" s="338"/>
      <c r="V146" s="338"/>
      <c r="W146" s="338"/>
      <c r="X146" s="338"/>
      <c r="Y146" s="338"/>
      <c r="Z146" s="339"/>
      <c r="AA146" s="370"/>
      <c r="AB146" s="371"/>
      <c r="AC146" s="371"/>
      <c r="AD146" s="371"/>
      <c r="AE146" s="371"/>
      <c r="AF146" s="371"/>
      <c r="AG146" s="372" t="s">
        <v>186</v>
      </c>
      <c r="AH146" s="372"/>
      <c r="AI146" s="372"/>
      <c r="AJ146" s="372"/>
      <c r="AK146" s="369">
        <f>AK147+AK150</f>
        <v>0</v>
      </c>
      <c r="AL146" s="369"/>
      <c r="AM146" s="369"/>
      <c r="AN146" s="369"/>
      <c r="AO146" s="369"/>
      <c r="AP146" s="369"/>
      <c r="AQ146" s="369"/>
      <c r="AR146" s="369"/>
      <c r="AS146" s="369"/>
      <c r="AT146" s="369"/>
      <c r="AU146" s="369"/>
      <c r="AV146" s="369"/>
      <c r="AW146" s="369"/>
      <c r="AX146" s="369"/>
      <c r="AY146" s="369">
        <f>AY147+AY150</f>
        <v>0</v>
      </c>
      <c r="AZ146" s="369"/>
      <c r="BA146" s="369"/>
      <c r="BB146" s="369"/>
      <c r="BC146" s="369"/>
      <c r="BD146" s="369"/>
      <c r="BE146" s="369"/>
      <c r="BF146" s="369"/>
      <c r="BG146" s="369"/>
      <c r="BH146" s="369"/>
      <c r="BI146" s="369"/>
      <c r="BJ146" s="369"/>
      <c r="BK146" s="369"/>
      <c r="BL146" s="369"/>
      <c r="BM146" s="369">
        <f>BM147+BM150</f>
        <v>0</v>
      </c>
      <c r="BN146" s="369"/>
      <c r="BO146" s="369"/>
      <c r="BP146" s="369"/>
      <c r="BQ146" s="369"/>
      <c r="BR146" s="369"/>
      <c r="BS146" s="369"/>
      <c r="BT146" s="369"/>
      <c r="BU146" s="369"/>
      <c r="BV146" s="369"/>
      <c r="BW146" s="369"/>
      <c r="BX146" s="369"/>
      <c r="BY146" s="369"/>
      <c r="BZ146" s="369"/>
      <c r="CA146" s="368">
        <f>CA147+CA150</f>
        <v>0</v>
      </c>
      <c r="CB146" s="368"/>
      <c r="CC146" s="368"/>
      <c r="CD146" s="368"/>
      <c r="CE146" s="368"/>
      <c r="CF146" s="368"/>
      <c r="CG146" s="368"/>
      <c r="CH146" s="368"/>
      <c r="CI146" s="368"/>
      <c r="CJ146" s="368"/>
      <c r="CK146" s="368"/>
      <c r="CL146" s="368"/>
      <c r="CM146" s="368"/>
      <c r="CN146" s="368"/>
      <c r="CO146" s="368">
        <f>CO147+CO150</f>
        <v>0</v>
      </c>
      <c r="CP146" s="368"/>
      <c r="CQ146" s="368"/>
      <c r="CR146" s="368"/>
      <c r="CS146" s="368"/>
      <c r="CT146" s="368"/>
      <c r="CU146" s="368"/>
      <c r="CV146" s="368"/>
    </row>
    <row r="147" spans="1:100" s="69" customFormat="1" ht="14.25" customHeight="1" hidden="1">
      <c r="A147" s="68"/>
      <c r="B147" s="363" t="s">
        <v>187</v>
      </c>
      <c r="C147" s="363"/>
      <c r="D147" s="363"/>
      <c r="E147" s="363"/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  <c r="V147" s="363"/>
      <c r="W147" s="363"/>
      <c r="X147" s="363"/>
      <c r="Y147" s="363"/>
      <c r="Z147" s="364"/>
      <c r="AA147" s="365"/>
      <c r="AB147" s="366"/>
      <c r="AC147" s="366"/>
      <c r="AD147" s="366"/>
      <c r="AE147" s="366"/>
      <c r="AF147" s="366"/>
      <c r="AG147" s="367" t="s">
        <v>188</v>
      </c>
      <c r="AH147" s="367"/>
      <c r="AI147" s="367"/>
      <c r="AJ147" s="367"/>
      <c r="AK147" s="358">
        <f>AK148+AK149</f>
        <v>0</v>
      </c>
      <c r="AL147" s="358"/>
      <c r="AM147" s="358"/>
      <c r="AN147" s="358"/>
      <c r="AO147" s="358"/>
      <c r="AP147" s="358"/>
      <c r="AQ147" s="358"/>
      <c r="AR147" s="358"/>
      <c r="AS147" s="358"/>
      <c r="AT147" s="358"/>
      <c r="AU147" s="358"/>
      <c r="AV147" s="358"/>
      <c r="AW147" s="358"/>
      <c r="AX147" s="358"/>
      <c r="AY147" s="358">
        <f>AY148+AY149</f>
        <v>0</v>
      </c>
      <c r="AZ147" s="358"/>
      <c r="BA147" s="358"/>
      <c r="BB147" s="358"/>
      <c r="BC147" s="358"/>
      <c r="BD147" s="358"/>
      <c r="BE147" s="358"/>
      <c r="BF147" s="358"/>
      <c r="BG147" s="358"/>
      <c r="BH147" s="358"/>
      <c r="BI147" s="358"/>
      <c r="BJ147" s="358"/>
      <c r="BK147" s="358"/>
      <c r="BL147" s="358"/>
      <c r="BM147" s="358">
        <f>BM148+BM149</f>
        <v>0</v>
      </c>
      <c r="BN147" s="358"/>
      <c r="BO147" s="358"/>
      <c r="BP147" s="358"/>
      <c r="BQ147" s="358"/>
      <c r="BR147" s="358"/>
      <c r="BS147" s="358"/>
      <c r="BT147" s="358"/>
      <c r="BU147" s="358"/>
      <c r="BV147" s="358"/>
      <c r="BW147" s="358"/>
      <c r="BX147" s="358"/>
      <c r="BY147" s="358"/>
      <c r="BZ147" s="358"/>
      <c r="CA147" s="241">
        <f>CA148+CA149</f>
        <v>0</v>
      </c>
      <c r="CB147" s="241"/>
      <c r="CC147" s="241"/>
      <c r="CD147" s="241"/>
      <c r="CE147" s="241"/>
      <c r="CF147" s="241"/>
      <c r="CG147" s="241"/>
      <c r="CH147" s="241"/>
      <c r="CI147" s="241"/>
      <c r="CJ147" s="241"/>
      <c r="CK147" s="241"/>
      <c r="CL147" s="241"/>
      <c r="CM147" s="241"/>
      <c r="CN147" s="241"/>
      <c r="CO147" s="241">
        <f>CO148+CO149</f>
        <v>0</v>
      </c>
      <c r="CP147" s="241"/>
      <c r="CQ147" s="241"/>
      <c r="CR147" s="241"/>
      <c r="CS147" s="241"/>
      <c r="CT147" s="241"/>
      <c r="CU147" s="241"/>
      <c r="CV147" s="241"/>
    </row>
    <row r="148" spans="1:100" ht="14.25" customHeight="1" hidden="1">
      <c r="A148" s="35"/>
      <c r="B148" s="319" t="s">
        <v>189</v>
      </c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  <c r="P148" s="319"/>
      <c r="Q148" s="319"/>
      <c r="R148" s="319"/>
      <c r="S148" s="319"/>
      <c r="T148" s="319"/>
      <c r="U148" s="319"/>
      <c r="V148" s="319"/>
      <c r="W148" s="319"/>
      <c r="X148" s="319"/>
      <c r="Y148" s="319"/>
      <c r="Z148" s="320"/>
      <c r="AA148" s="361"/>
      <c r="AB148" s="362"/>
      <c r="AC148" s="362"/>
      <c r="AD148" s="362"/>
      <c r="AE148" s="362"/>
      <c r="AF148" s="362"/>
      <c r="AG148" s="227" t="s">
        <v>190</v>
      </c>
      <c r="AH148" s="227"/>
      <c r="AI148" s="227"/>
      <c r="AJ148" s="227"/>
      <c r="AK148" s="237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1"/>
      <c r="AY148" s="237">
        <f>AK148</f>
        <v>0</v>
      </c>
      <c r="AZ148" s="233"/>
      <c r="BA148" s="233"/>
      <c r="BB148" s="233"/>
      <c r="BC148" s="233"/>
      <c r="BD148" s="233"/>
      <c r="BE148" s="233"/>
      <c r="BF148" s="233"/>
      <c r="BG148" s="233"/>
      <c r="BH148" s="233"/>
      <c r="BI148" s="233"/>
      <c r="BJ148" s="233"/>
      <c r="BK148" s="233"/>
      <c r="BL148" s="231"/>
      <c r="BM148" s="237"/>
      <c r="BN148" s="233"/>
      <c r="BO148" s="233"/>
      <c r="BP148" s="233"/>
      <c r="BQ148" s="233"/>
      <c r="BR148" s="233"/>
      <c r="BS148" s="233"/>
      <c r="BT148" s="233"/>
      <c r="BU148" s="233"/>
      <c r="BV148" s="233"/>
      <c r="BW148" s="233"/>
      <c r="BX148" s="233"/>
      <c r="BY148" s="233"/>
      <c r="BZ148" s="231"/>
      <c r="CA148" s="234"/>
      <c r="CB148" s="235"/>
      <c r="CC148" s="235"/>
      <c r="CD148" s="235"/>
      <c r="CE148" s="235"/>
      <c r="CF148" s="235"/>
      <c r="CG148" s="235"/>
      <c r="CH148" s="235"/>
      <c r="CI148" s="235"/>
      <c r="CJ148" s="235"/>
      <c r="CK148" s="235"/>
      <c r="CL148" s="235"/>
      <c r="CM148" s="235"/>
      <c r="CN148" s="236"/>
      <c r="CO148" s="238">
        <f>AY148-CA148</f>
        <v>0</v>
      </c>
      <c r="CP148" s="238"/>
      <c r="CQ148" s="238"/>
      <c r="CR148" s="238"/>
      <c r="CS148" s="238"/>
      <c r="CT148" s="238"/>
      <c r="CU148" s="238"/>
      <c r="CV148" s="238"/>
    </row>
    <row r="149" spans="1:100" ht="14.25" customHeight="1" hidden="1">
      <c r="A149" s="35"/>
      <c r="B149" s="359" t="s">
        <v>191</v>
      </c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60"/>
      <c r="AA149" s="361"/>
      <c r="AB149" s="362"/>
      <c r="AC149" s="362"/>
      <c r="AD149" s="362"/>
      <c r="AE149" s="362"/>
      <c r="AF149" s="362"/>
      <c r="AG149" s="227" t="s">
        <v>192</v>
      </c>
      <c r="AH149" s="227"/>
      <c r="AI149" s="227"/>
      <c r="AJ149" s="227"/>
      <c r="AK149" s="237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1"/>
      <c r="AY149" s="237">
        <f>AK149</f>
        <v>0</v>
      </c>
      <c r="AZ149" s="233"/>
      <c r="BA149" s="233"/>
      <c r="BB149" s="233"/>
      <c r="BC149" s="233"/>
      <c r="BD149" s="233"/>
      <c r="BE149" s="233"/>
      <c r="BF149" s="233"/>
      <c r="BG149" s="233"/>
      <c r="BH149" s="233"/>
      <c r="BI149" s="233"/>
      <c r="BJ149" s="233"/>
      <c r="BK149" s="233"/>
      <c r="BL149" s="231"/>
      <c r="BM149" s="237"/>
      <c r="BN149" s="233"/>
      <c r="BO149" s="233"/>
      <c r="BP149" s="233"/>
      <c r="BQ149" s="233"/>
      <c r="BR149" s="233"/>
      <c r="BS149" s="233"/>
      <c r="BT149" s="233"/>
      <c r="BU149" s="233"/>
      <c r="BV149" s="233"/>
      <c r="BW149" s="233"/>
      <c r="BX149" s="233"/>
      <c r="BY149" s="233"/>
      <c r="BZ149" s="231"/>
      <c r="CA149" s="234"/>
      <c r="CB149" s="235"/>
      <c r="CC149" s="235"/>
      <c r="CD149" s="235"/>
      <c r="CE149" s="235"/>
      <c r="CF149" s="235"/>
      <c r="CG149" s="235"/>
      <c r="CH149" s="235"/>
      <c r="CI149" s="235"/>
      <c r="CJ149" s="235"/>
      <c r="CK149" s="235"/>
      <c r="CL149" s="235"/>
      <c r="CM149" s="235"/>
      <c r="CN149" s="236"/>
      <c r="CO149" s="238"/>
      <c r="CP149" s="238"/>
      <c r="CQ149" s="238"/>
      <c r="CR149" s="238"/>
      <c r="CS149" s="238"/>
      <c r="CT149" s="238"/>
      <c r="CU149" s="238"/>
      <c r="CV149" s="238"/>
    </row>
    <row r="150" spans="1:100" s="69" customFormat="1" ht="24" customHeight="1" hidden="1">
      <c r="A150" s="68"/>
      <c r="B150" s="363" t="s">
        <v>193</v>
      </c>
      <c r="C150" s="363"/>
      <c r="D150" s="363"/>
      <c r="E150" s="363"/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3"/>
      <c r="U150" s="363"/>
      <c r="V150" s="363"/>
      <c r="W150" s="363"/>
      <c r="X150" s="363"/>
      <c r="Y150" s="363"/>
      <c r="Z150" s="364"/>
      <c r="AA150" s="365"/>
      <c r="AB150" s="366"/>
      <c r="AC150" s="366"/>
      <c r="AD150" s="366"/>
      <c r="AE150" s="366"/>
      <c r="AF150" s="366"/>
      <c r="AG150" s="367" t="s">
        <v>194</v>
      </c>
      <c r="AH150" s="367"/>
      <c r="AI150" s="367"/>
      <c r="AJ150" s="367"/>
      <c r="AK150" s="358">
        <f>AK151+AK152</f>
        <v>0</v>
      </c>
      <c r="AL150" s="358"/>
      <c r="AM150" s="358"/>
      <c r="AN150" s="358"/>
      <c r="AO150" s="358"/>
      <c r="AP150" s="358"/>
      <c r="AQ150" s="358"/>
      <c r="AR150" s="358"/>
      <c r="AS150" s="358"/>
      <c r="AT150" s="358"/>
      <c r="AU150" s="358"/>
      <c r="AV150" s="358"/>
      <c r="AW150" s="358"/>
      <c r="AX150" s="358"/>
      <c r="AY150" s="358">
        <f>AY151+AY152</f>
        <v>0</v>
      </c>
      <c r="AZ150" s="358"/>
      <c r="BA150" s="358"/>
      <c r="BB150" s="358"/>
      <c r="BC150" s="358"/>
      <c r="BD150" s="358"/>
      <c r="BE150" s="358"/>
      <c r="BF150" s="358"/>
      <c r="BG150" s="358"/>
      <c r="BH150" s="358"/>
      <c r="BI150" s="358"/>
      <c r="BJ150" s="358"/>
      <c r="BK150" s="358"/>
      <c r="BL150" s="358"/>
      <c r="BM150" s="358">
        <f>BM151+BM152</f>
        <v>0</v>
      </c>
      <c r="BN150" s="358"/>
      <c r="BO150" s="358"/>
      <c r="BP150" s="358"/>
      <c r="BQ150" s="358"/>
      <c r="BR150" s="358"/>
      <c r="BS150" s="358"/>
      <c r="BT150" s="358"/>
      <c r="BU150" s="358"/>
      <c r="BV150" s="358"/>
      <c r="BW150" s="358"/>
      <c r="BX150" s="358"/>
      <c r="BY150" s="358"/>
      <c r="BZ150" s="358"/>
      <c r="CA150" s="241">
        <f>CA151+CA152</f>
        <v>0</v>
      </c>
      <c r="CB150" s="241"/>
      <c r="CC150" s="241"/>
      <c r="CD150" s="241"/>
      <c r="CE150" s="241"/>
      <c r="CF150" s="241"/>
      <c r="CG150" s="241"/>
      <c r="CH150" s="241"/>
      <c r="CI150" s="241"/>
      <c r="CJ150" s="241"/>
      <c r="CK150" s="241"/>
      <c r="CL150" s="241"/>
      <c r="CM150" s="241"/>
      <c r="CN150" s="241"/>
      <c r="CO150" s="241">
        <f>CO151+CO152</f>
        <v>0</v>
      </c>
      <c r="CP150" s="241"/>
      <c r="CQ150" s="241"/>
      <c r="CR150" s="241"/>
      <c r="CS150" s="241"/>
      <c r="CT150" s="241"/>
      <c r="CU150" s="241"/>
      <c r="CV150" s="241"/>
    </row>
    <row r="151" spans="1:100" ht="23.25" customHeight="1" hidden="1">
      <c r="A151" s="35"/>
      <c r="B151" s="319" t="s">
        <v>195</v>
      </c>
      <c r="C151" s="319"/>
      <c r="D151" s="319"/>
      <c r="E151" s="319"/>
      <c r="F151" s="319"/>
      <c r="G151" s="319"/>
      <c r="H151" s="319"/>
      <c r="I151" s="319"/>
      <c r="J151" s="319"/>
      <c r="K151" s="319"/>
      <c r="L151" s="319"/>
      <c r="M151" s="319"/>
      <c r="N151" s="319"/>
      <c r="O151" s="319"/>
      <c r="P151" s="319"/>
      <c r="Q151" s="319"/>
      <c r="R151" s="319"/>
      <c r="S151" s="319"/>
      <c r="T151" s="319"/>
      <c r="U151" s="319"/>
      <c r="V151" s="319"/>
      <c r="W151" s="319"/>
      <c r="X151" s="319"/>
      <c r="Y151" s="319"/>
      <c r="Z151" s="320"/>
      <c r="AA151" s="321"/>
      <c r="AB151" s="322"/>
      <c r="AC151" s="322"/>
      <c r="AD151" s="322"/>
      <c r="AE151" s="322"/>
      <c r="AF151" s="323"/>
      <c r="AG151" s="329" t="s">
        <v>196</v>
      </c>
      <c r="AH151" s="330"/>
      <c r="AI151" s="330"/>
      <c r="AJ151" s="330"/>
      <c r="AK151" s="237"/>
      <c r="AL151" s="233"/>
      <c r="AM151" s="233"/>
      <c r="AN151" s="233"/>
      <c r="AO151" s="233"/>
      <c r="AP151" s="233"/>
      <c r="AQ151" s="233"/>
      <c r="AR151" s="233"/>
      <c r="AS151" s="233"/>
      <c r="AT151" s="233"/>
      <c r="AU151" s="233"/>
      <c r="AV151" s="233"/>
      <c r="AW151" s="233"/>
      <c r="AX151" s="231"/>
      <c r="AY151" s="237">
        <f>AK151</f>
        <v>0</v>
      </c>
      <c r="AZ151" s="233"/>
      <c r="BA151" s="233"/>
      <c r="BB151" s="233"/>
      <c r="BC151" s="233"/>
      <c r="BD151" s="233"/>
      <c r="BE151" s="233"/>
      <c r="BF151" s="233"/>
      <c r="BG151" s="233"/>
      <c r="BH151" s="233"/>
      <c r="BI151" s="233"/>
      <c r="BJ151" s="233"/>
      <c r="BK151" s="233"/>
      <c r="BL151" s="231"/>
      <c r="BM151" s="237"/>
      <c r="BN151" s="233"/>
      <c r="BO151" s="233"/>
      <c r="BP151" s="233"/>
      <c r="BQ151" s="233"/>
      <c r="BR151" s="233"/>
      <c r="BS151" s="233"/>
      <c r="BT151" s="233"/>
      <c r="BU151" s="233"/>
      <c r="BV151" s="233"/>
      <c r="BW151" s="233"/>
      <c r="BX151" s="233"/>
      <c r="BY151" s="233"/>
      <c r="BZ151" s="231"/>
      <c r="CA151" s="234"/>
      <c r="CB151" s="235"/>
      <c r="CC151" s="235"/>
      <c r="CD151" s="235"/>
      <c r="CE151" s="235"/>
      <c r="CF151" s="235"/>
      <c r="CG151" s="235"/>
      <c r="CH151" s="235"/>
      <c r="CI151" s="235"/>
      <c r="CJ151" s="235"/>
      <c r="CK151" s="235"/>
      <c r="CL151" s="235"/>
      <c r="CM151" s="235"/>
      <c r="CN151" s="236"/>
      <c r="CO151" s="238">
        <f>AY151-CA151</f>
        <v>0</v>
      </c>
      <c r="CP151" s="238"/>
      <c r="CQ151" s="238"/>
      <c r="CR151" s="238"/>
      <c r="CS151" s="238"/>
      <c r="CT151" s="238"/>
      <c r="CU151" s="238"/>
      <c r="CV151" s="238"/>
    </row>
    <row r="152" spans="1:100" ht="14.25" customHeight="1" hidden="1">
      <c r="A152" s="35"/>
      <c r="B152" s="319" t="s">
        <v>197</v>
      </c>
      <c r="C152" s="319"/>
      <c r="D152" s="319"/>
      <c r="E152" s="319"/>
      <c r="F152" s="319"/>
      <c r="G152" s="319"/>
      <c r="H152" s="319"/>
      <c r="I152" s="319"/>
      <c r="J152" s="319"/>
      <c r="K152" s="319"/>
      <c r="L152" s="319"/>
      <c r="M152" s="319"/>
      <c r="N152" s="319"/>
      <c r="O152" s="319"/>
      <c r="P152" s="319"/>
      <c r="Q152" s="319"/>
      <c r="R152" s="319"/>
      <c r="S152" s="319"/>
      <c r="T152" s="319"/>
      <c r="U152" s="319"/>
      <c r="V152" s="319"/>
      <c r="W152" s="319"/>
      <c r="X152" s="319"/>
      <c r="Y152" s="319"/>
      <c r="Z152" s="320"/>
      <c r="AA152" s="321"/>
      <c r="AB152" s="322"/>
      <c r="AC152" s="322"/>
      <c r="AD152" s="322"/>
      <c r="AE152" s="322"/>
      <c r="AF152" s="323"/>
      <c r="AG152" s="329" t="s">
        <v>198</v>
      </c>
      <c r="AH152" s="330"/>
      <c r="AI152" s="330"/>
      <c r="AJ152" s="330"/>
      <c r="AK152" s="237"/>
      <c r="AL152" s="233"/>
      <c r="AM152" s="233"/>
      <c r="AN152" s="233"/>
      <c r="AO152" s="233"/>
      <c r="AP152" s="233"/>
      <c r="AQ152" s="233"/>
      <c r="AR152" s="233"/>
      <c r="AS152" s="233"/>
      <c r="AT152" s="233"/>
      <c r="AU152" s="233"/>
      <c r="AV152" s="233"/>
      <c r="AW152" s="233"/>
      <c r="AX152" s="231"/>
      <c r="AY152" s="237">
        <f>AK152</f>
        <v>0</v>
      </c>
      <c r="AZ152" s="233"/>
      <c r="BA152" s="233"/>
      <c r="BB152" s="233"/>
      <c r="BC152" s="233"/>
      <c r="BD152" s="233"/>
      <c r="BE152" s="233"/>
      <c r="BF152" s="233"/>
      <c r="BG152" s="233"/>
      <c r="BH152" s="233"/>
      <c r="BI152" s="233"/>
      <c r="BJ152" s="233"/>
      <c r="BK152" s="233"/>
      <c r="BL152" s="231"/>
      <c r="BM152" s="237"/>
      <c r="BN152" s="233"/>
      <c r="BO152" s="233"/>
      <c r="BP152" s="233"/>
      <c r="BQ152" s="233"/>
      <c r="BR152" s="233"/>
      <c r="BS152" s="233"/>
      <c r="BT152" s="233"/>
      <c r="BU152" s="233"/>
      <c r="BV152" s="233"/>
      <c r="BW152" s="233"/>
      <c r="BX152" s="233"/>
      <c r="BY152" s="233"/>
      <c r="BZ152" s="231"/>
      <c r="CA152" s="234"/>
      <c r="CB152" s="235"/>
      <c r="CC152" s="235"/>
      <c r="CD152" s="235"/>
      <c r="CE152" s="235"/>
      <c r="CF152" s="235"/>
      <c r="CG152" s="235"/>
      <c r="CH152" s="235"/>
      <c r="CI152" s="235"/>
      <c r="CJ152" s="235"/>
      <c r="CK152" s="235"/>
      <c r="CL152" s="235"/>
      <c r="CM152" s="235"/>
      <c r="CN152" s="236"/>
      <c r="CO152" s="238">
        <f>AY152-CA152</f>
        <v>0</v>
      </c>
      <c r="CP152" s="238"/>
      <c r="CQ152" s="238"/>
      <c r="CR152" s="238"/>
      <c r="CS152" s="238"/>
      <c r="CT152" s="238"/>
      <c r="CU152" s="238"/>
      <c r="CV152" s="238"/>
    </row>
    <row r="153" spans="1:100" s="67" customFormat="1" ht="14.25" customHeight="1" hidden="1">
      <c r="A153" s="66"/>
      <c r="B153" s="338" t="s">
        <v>199</v>
      </c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  <c r="R153" s="338"/>
      <c r="S153" s="338"/>
      <c r="T153" s="338"/>
      <c r="U153" s="338"/>
      <c r="V153" s="338"/>
      <c r="W153" s="338"/>
      <c r="X153" s="338"/>
      <c r="Y153" s="338"/>
      <c r="Z153" s="339"/>
      <c r="AA153" s="340"/>
      <c r="AB153" s="341"/>
      <c r="AC153" s="341"/>
      <c r="AD153" s="341"/>
      <c r="AE153" s="341"/>
      <c r="AF153" s="342"/>
      <c r="AG153" s="343" t="s">
        <v>200</v>
      </c>
      <c r="AH153" s="344"/>
      <c r="AI153" s="344"/>
      <c r="AJ153" s="344"/>
      <c r="AK153" s="228">
        <f>AK154+AK155</f>
        <v>0</v>
      </c>
      <c r="AL153" s="229"/>
      <c r="AM153" s="229"/>
      <c r="AN153" s="229"/>
      <c r="AO153" s="229"/>
      <c r="AP153" s="229"/>
      <c r="AQ153" s="229"/>
      <c r="AR153" s="229"/>
      <c r="AS153" s="229"/>
      <c r="AT153" s="229"/>
      <c r="AU153" s="229"/>
      <c r="AV153" s="229"/>
      <c r="AW153" s="229"/>
      <c r="AX153" s="230"/>
      <c r="AY153" s="228">
        <f>AY154+AY155</f>
        <v>0</v>
      </c>
      <c r="AZ153" s="229"/>
      <c r="BA153" s="229"/>
      <c r="BB153" s="229"/>
      <c r="BC153" s="229"/>
      <c r="BD153" s="229"/>
      <c r="BE153" s="229"/>
      <c r="BF153" s="229"/>
      <c r="BG153" s="229"/>
      <c r="BH153" s="229"/>
      <c r="BI153" s="229"/>
      <c r="BJ153" s="229"/>
      <c r="BK153" s="229"/>
      <c r="BL153" s="230"/>
      <c r="BM153" s="228">
        <f>BM154+BM155</f>
        <v>0</v>
      </c>
      <c r="BN153" s="229"/>
      <c r="BO153" s="229"/>
      <c r="BP153" s="229"/>
      <c r="BQ153" s="229"/>
      <c r="BR153" s="229"/>
      <c r="BS153" s="229"/>
      <c r="BT153" s="229"/>
      <c r="BU153" s="229"/>
      <c r="BV153" s="229"/>
      <c r="BW153" s="229"/>
      <c r="BX153" s="229"/>
      <c r="BY153" s="229"/>
      <c r="BZ153" s="230"/>
      <c r="CA153" s="225">
        <f>CA154+CA155</f>
        <v>0</v>
      </c>
      <c r="CB153" s="226"/>
      <c r="CC153" s="226"/>
      <c r="CD153" s="226"/>
      <c r="CE153" s="226"/>
      <c r="CF153" s="226"/>
      <c r="CG153" s="226"/>
      <c r="CH153" s="226"/>
      <c r="CI153" s="226"/>
      <c r="CJ153" s="226"/>
      <c r="CK153" s="226"/>
      <c r="CL153" s="226"/>
      <c r="CM153" s="226"/>
      <c r="CN153" s="214"/>
      <c r="CO153" s="225">
        <f>CO154+CO155</f>
        <v>0</v>
      </c>
      <c r="CP153" s="226"/>
      <c r="CQ153" s="226"/>
      <c r="CR153" s="226"/>
      <c r="CS153" s="226"/>
      <c r="CT153" s="226"/>
      <c r="CU153" s="226"/>
      <c r="CV153" s="226"/>
    </row>
    <row r="154" spans="1:100" ht="14.25" customHeight="1" hidden="1">
      <c r="A154" s="35"/>
      <c r="B154" s="319" t="s">
        <v>201</v>
      </c>
      <c r="C154" s="319"/>
      <c r="D154" s="319"/>
      <c r="E154" s="319"/>
      <c r="F154" s="319"/>
      <c r="G154" s="319"/>
      <c r="H154" s="319"/>
      <c r="I154" s="319"/>
      <c r="J154" s="319"/>
      <c r="K154" s="319"/>
      <c r="L154" s="319"/>
      <c r="M154" s="319"/>
      <c r="N154" s="319"/>
      <c r="O154" s="319"/>
      <c r="P154" s="319"/>
      <c r="Q154" s="319"/>
      <c r="R154" s="319"/>
      <c r="S154" s="319"/>
      <c r="T154" s="319"/>
      <c r="U154" s="319"/>
      <c r="V154" s="319"/>
      <c r="W154" s="319"/>
      <c r="X154" s="319"/>
      <c r="Y154" s="319"/>
      <c r="Z154" s="320"/>
      <c r="AA154" s="321"/>
      <c r="AB154" s="322"/>
      <c r="AC154" s="322"/>
      <c r="AD154" s="322"/>
      <c r="AE154" s="322"/>
      <c r="AF154" s="323"/>
      <c r="AG154" s="329" t="s">
        <v>202</v>
      </c>
      <c r="AH154" s="330"/>
      <c r="AI154" s="330"/>
      <c r="AJ154" s="330"/>
      <c r="AK154" s="237"/>
      <c r="AL154" s="233"/>
      <c r="AM154" s="233"/>
      <c r="AN154" s="233"/>
      <c r="AO154" s="233"/>
      <c r="AP154" s="233"/>
      <c r="AQ154" s="233"/>
      <c r="AR154" s="233"/>
      <c r="AS154" s="233"/>
      <c r="AT154" s="233"/>
      <c r="AU154" s="233"/>
      <c r="AV154" s="233"/>
      <c r="AW154" s="233"/>
      <c r="AX154" s="231"/>
      <c r="AY154" s="237">
        <f>AK154</f>
        <v>0</v>
      </c>
      <c r="AZ154" s="233"/>
      <c r="BA154" s="233"/>
      <c r="BB154" s="233"/>
      <c r="BC154" s="233"/>
      <c r="BD154" s="233"/>
      <c r="BE154" s="233"/>
      <c r="BF154" s="233"/>
      <c r="BG154" s="233"/>
      <c r="BH154" s="233"/>
      <c r="BI154" s="233"/>
      <c r="BJ154" s="233"/>
      <c r="BK154" s="233"/>
      <c r="BL154" s="231"/>
      <c r="BM154" s="237"/>
      <c r="BN154" s="233"/>
      <c r="BO154" s="233"/>
      <c r="BP154" s="233"/>
      <c r="BQ154" s="233"/>
      <c r="BR154" s="233"/>
      <c r="BS154" s="233"/>
      <c r="BT154" s="233"/>
      <c r="BU154" s="233"/>
      <c r="BV154" s="233"/>
      <c r="BW154" s="233"/>
      <c r="BX154" s="233"/>
      <c r="BY154" s="233"/>
      <c r="BZ154" s="231"/>
      <c r="CA154" s="234"/>
      <c r="CB154" s="235"/>
      <c r="CC154" s="235"/>
      <c r="CD154" s="235"/>
      <c r="CE154" s="235"/>
      <c r="CF154" s="235"/>
      <c r="CG154" s="235"/>
      <c r="CH154" s="235"/>
      <c r="CI154" s="235"/>
      <c r="CJ154" s="235"/>
      <c r="CK154" s="235"/>
      <c r="CL154" s="235"/>
      <c r="CM154" s="235"/>
      <c r="CN154" s="236"/>
      <c r="CO154" s="238">
        <f>AY154-CA154</f>
        <v>0</v>
      </c>
      <c r="CP154" s="238"/>
      <c r="CQ154" s="238"/>
      <c r="CR154" s="238"/>
      <c r="CS154" s="238"/>
      <c r="CT154" s="238"/>
      <c r="CU154" s="238"/>
      <c r="CV154" s="238"/>
    </row>
    <row r="155" spans="2:100" ht="14.25" customHeight="1" hidden="1">
      <c r="B155" s="423" t="s">
        <v>203</v>
      </c>
      <c r="C155" s="423"/>
      <c r="D155" s="423"/>
      <c r="E155" s="423"/>
      <c r="F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3"/>
      <c r="V155" s="423"/>
      <c r="W155" s="423"/>
      <c r="X155" s="423"/>
      <c r="Y155" s="423"/>
      <c r="Z155" s="572"/>
      <c r="AA155" s="321"/>
      <c r="AB155" s="322"/>
      <c r="AC155" s="322"/>
      <c r="AD155" s="322"/>
      <c r="AE155" s="322"/>
      <c r="AF155" s="323"/>
      <c r="AG155" s="329" t="s">
        <v>204</v>
      </c>
      <c r="AH155" s="330"/>
      <c r="AI155" s="330"/>
      <c r="AJ155" s="330"/>
      <c r="AK155" s="237"/>
      <c r="AL155" s="233"/>
      <c r="AM155" s="233"/>
      <c r="AN155" s="233"/>
      <c r="AO155" s="233"/>
      <c r="AP155" s="233"/>
      <c r="AQ155" s="233"/>
      <c r="AR155" s="233"/>
      <c r="AS155" s="233"/>
      <c r="AT155" s="233"/>
      <c r="AU155" s="233"/>
      <c r="AV155" s="233"/>
      <c r="AW155" s="233"/>
      <c r="AX155" s="231"/>
      <c r="AY155" s="237">
        <f>AK155</f>
        <v>0</v>
      </c>
      <c r="AZ155" s="233"/>
      <c r="BA155" s="233"/>
      <c r="BB155" s="233"/>
      <c r="BC155" s="233"/>
      <c r="BD155" s="233"/>
      <c r="BE155" s="233"/>
      <c r="BF155" s="233"/>
      <c r="BG155" s="233"/>
      <c r="BH155" s="233"/>
      <c r="BI155" s="233"/>
      <c r="BJ155" s="233"/>
      <c r="BK155" s="233"/>
      <c r="BL155" s="231"/>
      <c r="BM155" s="237"/>
      <c r="BN155" s="233"/>
      <c r="BO155" s="233"/>
      <c r="BP155" s="233"/>
      <c r="BQ155" s="233"/>
      <c r="BR155" s="233"/>
      <c r="BS155" s="233"/>
      <c r="BT155" s="233"/>
      <c r="BU155" s="233"/>
      <c r="BV155" s="233"/>
      <c r="BW155" s="233"/>
      <c r="BX155" s="233"/>
      <c r="BY155" s="233"/>
      <c r="BZ155" s="231"/>
      <c r="CA155" s="234"/>
      <c r="CB155" s="235"/>
      <c r="CC155" s="235"/>
      <c r="CD155" s="235"/>
      <c r="CE155" s="235"/>
      <c r="CF155" s="235"/>
      <c r="CG155" s="235"/>
      <c r="CH155" s="235"/>
      <c r="CI155" s="235"/>
      <c r="CJ155" s="235"/>
      <c r="CK155" s="235"/>
      <c r="CL155" s="235"/>
      <c r="CM155" s="235"/>
      <c r="CN155" s="236"/>
      <c r="CO155" s="238">
        <f>AY155-CA155</f>
        <v>0</v>
      </c>
      <c r="CP155" s="238"/>
      <c r="CQ155" s="238"/>
      <c r="CR155" s="238"/>
      <c r="CS155" s="238"/>
      <c r="CT155" s="238"/>
      <c r="CU155" s="238"/>
      <c r="CV155" s="238"/>
    </row>
    <row r="156" spans="1:100" s="65" customFormat="1" ht="14.25" customHeight="1" hidden="1">
      <c r="A156" s="64"/>
      <c r="B156" s="345" t="s">
        <v>205</v>
      </c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345"/>
      <c r="R156" s="345"/>
      <c r="S156" s="345"/>
      <c r="T156" s="345"/>
      <c r="U156" s="345"/>
      <c r="V156" s="345"/>
      <c r="W156" s="345"/>
      <c r="X156" s="345"/>
      <c r="Y156" s="345"/>
      <c r="Z156" s="346"/>
      <c r="AA156" s="347"/>
      <c r="AB156" s="348"/>
      <c r="AC156" s="348"/>
      <c r="AD156" s="348"/>
      <c r="AE156" s="348"/>
      <c r="AF156" s="349"/>
      <c r="AG156" s="350" t="s">
        <v>206</v>
      </c>
      <c r="AH156" s="351"/>
      <c r="AI156" s="351"/>
      <c r="AJ156" s="351"/>
      <c r="AK156" s="352">
        <f>AK157+AK161</f>
        <v>0</v>
      </c>
      <c r="AL156" s="353"/>
      <c r="AM156" s="353"/>
      <c r="AN156" s="353"/>
      <c r="AO156" s="353"/>
      <c r="AP156" s="353"/>
      <c r="AQ156" s="353"/>
      <c r="AR156" s="353"/>
      <c r="AS156" s="353"/>
      <c r="AT156" s="353"/>
      <c r="AU156" s="353"/>
      <c r="AV156" s="353"/>
      <c r="AW156" s="353"/>
      <c r="AX156" s="354"/>
      <c r="AY156" s="352">
        <f>AY157+AY161</f>
        <v>0</v>
      </c>
      <c r="AZ156" s="353"/>
      <c r="BA156" s="353"/>
      <c r="BB156" s="353"/>
      <c r="BC156" s="353"/>
      <c r="BD156" s="353"/>
      <c r="BE156" s="353"/>
      <c r="BF156" s="353"/>
      <c r="BG156" s="353"/>
      <c r="BH156" s="353"/>
      <c r="BI156" s="353"/>
      <c r="BJ156" s="353"/>
      <c r="BK156" s="353"/>
      <c r="BL156" s="354"/>
      <c r="BM156" s="352">
        <f>BM157+BM161</f>
        <v>0</v>
      </c>
      <c r="BN156" s="353"/>
      <c r="BO156" s="353"/>
      <c r="BP156" s="353"/>
      <c r="BQ156" s="353"/>
      <c r="BR156" s="353"/>
      <c r="BS156" s="353"/>
      <c r="BT156" s="353"/>
      <c r="BU156" s="353"/>
      <c r="BV156" s="353"/>
      <c r="BW156" s="353"/>
      <c r="BX156" s="353"/>
      <c r="BY156" s="353"/>
      <c r="BZ156" s="354"/>
      <c r="CA156" s="355">
        <f>CA157+CA161</f>
        <v>0</v>
      </c>
      <c r="CB156" s="356"/>
      <c r="CC156" s="356"/>
      <c r="CD156" s="356"/>
      <c r="CE156" s="356"/>
      <c r="CF156" s="356"/>
      <c r="CG156" s="356"/>
      <c r="CH156" s="356"/>
      <c r="CI156" s="356"/>
      <c r="CJ156" s="356"/>
      <c r="CK156" s="356"/>
      <c r="CL156" s="356"/>
      <c r="CM156" s="356"/>
      <c r="CN156" s="357"/>
      <c r="CO156" s="355">
        <f>CO157+CO161</f>
        <v>0</v>
      </c>
      <c r="CP156" s="356"/>
      <c r="CQ156" s="356"/>
      <c r="CR156" s="356"/>
      <c r="CS156" s="356"/>
      <c r="CT156" s="356"/>
      <c r="CU156" s="356"/>
      <c r="CV156" s="356"/>
    </row>
    <row r="157" spans="1:100" s="67" customFormat="1" ht="14.25" customHeight="1" hidden="1">
      <c r="A157" s="66"/>
      <c r="B157" s="338" t="s">
        <v>207</v>
      </c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9"/>
      <c r="AA157" s="340"/>
      <c r="AB157" s="341"/>
      <c r="AC157" s="341"/>
      <c r="AD157" s="341"/>
      <c r="AE157" s="341"/>
      <c r="AF157" s="342"/>
      <c r="AG157" s="343" t="s">
        <v>208</v>
      </c>
      <c r="AH157" s="344"/>
      <c r="AI157" s="344"/>
      <c r="AJ157" s="344"/>
      <c r="AK157" s="228">
        <f>AK158+AK160+AK159</f>
        <v>0</v>
      </c>
      <c r="AL157" s="229"/>
      <c r="AM157" s="229"/>
      <c r="AN157" s="229"/>
      <c r="AO157" s="229"/>
      <c r="AP157" s="229"/>
      <c r="AQ157" s="229"/>
      <c r="AR157" s="229"/>
      <c r="AS157" s="229"/>
      <c r="AT157" s="229"/>
      <c r="AU157" s="229"/>
      <c r="AV157" s="229"/>
      <c r="AW157" s="229"/>
      <c r="AX157" s="230"/>
      <c r="AY157" s="228">
        <f>AY158+AY160+AY159</f>
        <v>0</v>
      </c>
      <c r="AZ157" s="229"/>
      <c r="BA157" s="229"/>
      <c r="BB157" s="229"/>
      <c r="BC157" s="229"/>
      <c r="BD157" s="229"/>
      <c r="BE157" s="229"/>
      <c r="BF157" s="229"/>
      <c r="BG157" s="229"/>
      <c r="BH157" s="229"/>
      <c r="BI157" s="229"/>
      <c r="BJ157" s="229"/>
      <c r="BK157" s="229"/>
      <c r="BL157" s="230"/>
      <c r="BM157" s="228">
        <f>BM158+BM160+BM159</f>
        <v>0</v>
      </c>
      <c r="BN157" s="229"/>
      <c r="BO157" s="229"/>
      <c r="BP157" s="229"/>
      <c r="BQ157" s="229"/>
      <c r="BR157" s="229"/>
      <c r="BS157" s="229"/>
      <c r="BT157" s="229"/>
      <c r="BU157" s="229"/>
      <c r="BV157" s="229"/>
      <c r="BW157" s="229"/>
      <c r="BX157" s="229"/>
      <c r="BY157" s="229"/>
      <c r="BZ157" s="230"/>
      <c r="CA157" s="225">
        <f>CA158+CA160+CA159</f>
        <v>0</v>
      </c>
      <c r="CB157" s="226"/>
      <c r="CC157" s="226"/>
      <c r="CD157" s="226"/>
      <c r="CE157" s="226"/>
      <c r="CF157" s="226"/>
      <c r="CG157" s="226"/>
      <c r="CH157" s="226"/>
      <c r="CI157" s="226"/>
      <c r="CJ157" s="226"/>
      <c r="CK157" s="226"/>
      <c r="CL157" s="226"/>
      <c r="CM157" s="226"/>
      <c r="CN157" s="214"/>
      <c r="CO157" s="225">
        <f>CO158+CO160+CO159</f>
        <v>0</v>
      </c>
      <c r="CP157" s="226"/>
      <c r="CQ157" s="226"/>
      <c r="CR157" s="226"/>
      <c r="CS157" s="226"/>
      <c r="CT157" s="226"/>
      <c r="CU157" s="226"/>
      <c r="CV157" s="226"/>
    </row>
    <row r="158" spans="1:100" ht="14.25" customHeight="1" hidden="1">
      <c r="A158" s="35"/>
      <c r="B158" s="319" t="s">
        <v>209</v>
      </c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20"/>
      <c r="AA158" s="321"/>
      <c r="AB158" s="322"/>
      <c r="AC158" s="322"/>
      <c r="AD158" s="322"/>
      <c r="AE158" s="322"/>
      <c r="AF158" s="323"/>
      <c r="AG158" s="329" t="s">
        <v>210</v>
      </c>
      <c r="AH158" s="330"/>
      <c r="AI158" s="330"/>
      <c r="AJ158" s="330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38"/>
      <c r="CB158" s="238"/>
      <c r="CC158" s="238"/>
      <c r="CD158" s="238"/>
      <c r="CE158" s="238"/>
      <c r="CF158" s="238"/>
      <c r="CG158" s="238"/>
      <c r="CH158" s="238"/>
      <c r="CI158" s="238"/>
      <c r="CJ158" s="238"/>
      <c r="CK158" s="238"/>
      <c r="CL158" s="238"/>
      <c r="CM158" s="238"/>
      <c r="CN158" s="238"/>
      <c r="CO158" s="238">
        <f>AY158-CA158</f>
        <v>0</v>
      </c>
      <c r="CP158" s="238"/>
      <c r="CQ158" s="238"/>
      <c r="CR158" s="238"/>
      <c r="CS158" s="238"/>
      <c r="CT158" s="238"/>
      <c r="CU158" s="238"/>
      <c r="CV158" s="238"/>
    </row>
    <row r="159" spans="1:100" ht="14.25" customHeight="1" hidden="1">
      <c r="A159" s="35"/>
      <c r="B159" s="319" t="s">
        <v>211</v>
      </c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20"/>
      <c r="AA159" s="321"/>
      <c r="AB159" s="322"/>
      <c r="AC159" s="322"/>
      <c r="AD159" s="322"/>
      <c r="AE159" s="322"/>
      <c r="AF159" s="323"/>
      <c r="AG159" s="329" t="s">
        <v>212</v>
      </c>
      <c r="AH159" s="330"/>
      <c r="AI159" s="330"/>
      <c r="AJ159" s="330"/>
      <c r="AK159" s="237"/>
      <c r="AL159" s="233"/>
      <c r="AM159" s="233"/>
      <c r="AN159" s="233"/>
      <c r="AO159" s="233"/>
      <c r="AP159" s="233"/>
      <c r="AQ159" s="233"/>
      <c r="AR159" s="233"/>
      <c r="AS159" s="233"/>
      <c r="AT159" s="233"/>
      <c r="AU159" s="233"/>
      <c r="AV159" s="233"/>
      <c r="AW159" s="233"/>
      <c r="AX159" s="231"/>
      <c r="AY159" s="237"/>
      <c r="AZ159" s="233"/>
      <c r="BA159" s="233"/>
      <c r="BB159" s="233"/>
      <c r="BC159" s="233"/>
      <c r="BD159" s="233"/>
      <c r="BE159" s="233"/>
      <c r="BF159" s="233"/>
      <c r="BG159" s="233"/>
      <c r="BH159" s="233"/>
      <c r="BI159" s="233"/>
      <c r="BJ159" s="233"/>
      <c r="BK159" s="233"/>
      <c r="BL159" s="231"/>
      <c r="BM159" s="237"/>
      <c r="BN159" s="233"/>
      <c r="BO159" s="233"/>
      <c r="BP159" s="233"/>
      <c r="BQ159" s="233"/>
      <c r="BR159" s="233"/>
      <c r="BS159" s="233"/>
      <c r="BT159" s="233"/>
      <c r="BU159" s="233"/>
      <c r="BV159" s="233"/>
      <c r="BW159" s="233"/>
      <c r="BX159" s="233"/>
      <c r="BY159" s="233"/>
      <c r="BZ159" s="231"/>
      <c r="CA159" s="234"/>
      <c r="CB159" s="235"/>
      <c r="CC159" s="235"/>
      <c r="CD159" s="235"/>
      <c r="CE159" s="235"/>
      <c r="CF159" s="235"/>
      <c r="CG159" s="235"/>
      <c r="CH159" s="235"/>
      <c r="CI159" s="235"/>
      <c r="CJ159" s="235"/>
      <c r="CK159" s="235"/>
      <c r="CL159" s="235"/>
      <c r="CM159" s="235"/>
      <c r="CN159" s="236"/>
      <c r="CO159" s="238">
        <f>AY159-CA159</f>
        <v>0</v>
      </c>
      <c r="CP159" s="238"/>
      <c r="CQ159" s="238"/>
      <c r="CR159" s="238"/>
      <c r="CS159" s="238"/>
      <c r="CT159" s="238"/>
      <c r="CU159" s="238"/>
      <c r="CV159" s="238"/>
    </row>
    <row r="160" spans="1:100" ht="14.25" customHeight="1" hidden="1">
      <c r="A160" s="35"/>
      <c r="B160" s="319" t="s">
        <v>213</v>
      </c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20"/>
      <c r="AA160" s="321"/>
      <c r="AB160" s="322"/>
      <c r="AC160" s="322"/>
      <c r="AD160" s="322"/>
      <c r="AE160" s="322"/>
      <c r="AF160" s="323"/>
      <c r="AG160" s="329" t="s">
        <v>651</v>
      </c>
      <c r="AH160" s="330"/>
      <c r="AI160" s="330"/>
      <c r="AJ160" s="330"/>
      <c r="AK160" s="237"/>
      <c r="AL160" s="233"/>
      <c r="AM160" s="233"/>
      <c r="AN160" s="233"/>
      <c r="AO160" s="233"/>
      <c r="AP160" s="233"/>
      <c r="AQ160" s="233"/>
      <c r="AR160" s="233"/>
      <c r="AS160" s="233"/>
      <c r="AT160" s="233"/>
      <c r="AU160" s="233"/>
      <c r="AV160" s="233"/>
      <c r="AW160" s="233"/>
      <c r="AX160" s="231"/>
      <c r="AY160" s="237">
        <f>AK160</f>
        <v>0</v>
      </c>
      <c r="AZ160" s="233"/>
      <c r="BA160" s="233"/>
      <c r="BB160" s="233"/>
      <c r="BC160" s="233"/>
      <c r="BD160" s="233"/>
      <c r="BE160" s="233"/>
      <c r="BF160" s="233"/>
      <c r="BG160" s="233"/>
      <c r="BH160" s="233"/>
      <c r="BI160" s="233"/>
      <c r="BJ160" s="233"/>
      <c r="BK160" s="233"/>
      <c r="BL160" s="231"/>
      <c r="BM160" s="237"/>
      <c r="BN160" s="233"/>
      <c r="BO160" s="233"/>
      <c r="BP160" s="233"/>
      <c r="BQ160" s="233"/>
      <c r="BR160" s="233"/>
      <c r="BS160" s="233"/>
      <c r="BT160" s="233"/>
      <c r="BU160" s="233"/>
      <c r="BV160" s="233"/>
      <c r="BW160" s="233"/>
      <c r="BX160" s="233"/>
      <c r="BY160" s="233"/>
      <c r="BZ160" s="231"/>
      <c r="CA160" s="234"/>
      <c r="CB160" s="235"/>
      <c r="CC160" s="235"/>
      <c r="CD160" s="235"/>
      <c r="CE160" s="235"/>
      <c r="CF160" s="235"/>
      <c r="CG160" s="235"/>
      <c r="CH160" s="235"/>
      <c r="CI160" s="235"/>
      <c r="CJ160" s="235"/>
      <c r="CK160" s="235"/>
      <c r="CL160" s="235"/>
      <c r="CM160" s="235"/>
      <c r="CN160" s="236"/>
      <c r="CO160" s="238">
        <f>AY160-CA160</f>
        <v>0</v>
      </c>
      <c r="CP160" s="238"/>
      <c r="CQ160" s="238"/>
      <c r="CR160" s="238"/>
      <c r="CS160" s="238"/>
      <c r="CT160" s="238"/>
      <c r="CU160" s="238"/>
      <c r="CV160" s="238"/>
    </row>
    <row r="161" spans="1:100" s="67" customFormat="1" ht="14.25" customHeight="1" hidden="1">
      <c r="A161" s="66"/>
      <c r="B161" s="338" t="s">
        <v>214</v>
      </c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  <c r="R161" s="338"/>
      <c r="S161" s="338"/>
      <c r="T161" s="338"/>
      <c r="U161" s="338"/>
      <c r="V161" s="338"/>
      <c r="W161" s="338"/>
      <c r="X161" s="338"/>
      <c r="Y161" s="338"/>
      <c r="Z161" s="339"/>
      <c r="AA161" s="340"/>
      <c r="AB161" s="341"/>
      <c r="AC161" s="341"/>
      <c r="AD161" s="341"/>
      <c r="AE161" s="341"/>
      <c r="AF161" s="342"/>
      <c r="AG161" s="343" t="s">
        <v>215</v>
      </c>
      <c r="AH161" s="344"/>
      <c r="AI161" s="344"/>
      <c r="AJ161" s="344"/>
      <c r="AK161" s="228">
        <f>AK162+AK163+AK164+AK165+AK166+AK167+AK168</f>
        <v>0</v>
      </c>
      <c r="AL161" s="229"/>
      <c r="AM161" s="229"/>
      <c r="AN161" s="229"/>
      <c r="AO161" s="229"/>
      <c r="AP161" s="229"/>
      <c r="AQ161" s="229"/>
      <c r="AR161" s="229"/>
      <c r="AS161" s="229"/>
      <c r="AT161" s="229"/>
      <c r="AU161" s="229"/>
      <c r="AV161" s="229"/>
      <c r="AW161" s="229"/>
      <c r="AX161" s="230"/>
      <c r="AY161" s="232">
        <f>AY162+AY163+AY164+AY165+AY166+AY167+AY168</f>
        <v>0</v>
      </c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4"/>
      <c r="BM161" s="232">
        <f>BM162+BM163+BM164+BM165+BM166+BM167+BM168</f>
        <v>0</v>
      </c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4"/>
      <c r="CA161" s="225">
        <f>CA162+CA163+CA164+CA165+CA166+CA167+CA168</f>
        <v>0</v>
      </c>
      <c r="CB161" s="226"/>
      <c r="CC161" s="226"/>
      <c r="CD161" s="226"/>
      <c r="CE161" s="226"/>
      <c r="CF161" s="226"/>
      <c r="CG161" s="226"/>
      <c r="CH161" s="226"/>
      <c r="CI161" s="226"/>
      <c r="CJ161" s="226"/>
      <c r="CK161" s="226"/>
      <c r="CL161" s="226"/>
      <c r="CM161" s="226"/>
      <c r="CN161" s="214"/>
      <c r="CO161" s="225">
        <f>CO162+CO164+CO165+CO163+CO166+CO167+CO168</f>
        <v>0</v>
      </c>
      <c r="CP161" s="226"/>
      <c r="CQ161" s="226"/>
      <c r="CR161" s="226"/>
      <c r="CS161" s="226"/>
      <c r="CT161" s="226"/>
      <c r="CU161" s="226"/>
      <c r="CV161" s="226"/>
    </row>
    <row r="162" spans="1:100" s="75" customFormat="1" ht="14.25" customHeight="1" hidden="1">
      <c r="A162" s="74"/>
      <c r="B162" s="331" t="s">
        <v>216</v>
      </c>
      <c r="C162" s="331"/>
      <c r="D162" s="331"/>
      <c r="E162" s="331"/>
      <c r="F162" s="331"/>
      <c r="G162" s="331"/>
      <c r="H162" s="331"/>
      <c r="I162" s="331"/>
      <c r="J162" s="331"/>
      <c r="K162" s="331"/>
      <c r="L162" s="331"/>
      <c r="M162" s="331"/>
      <c r="N162" s="331"/>
      <c r="O162" s="331"/>
      <c r="P162" s="331"/>
      <c r="Q162" s="331"/>
      <c r="R162" s="331"/>
      <c r="S162" s="331"/>
      <c r="T162" s="331"/>
      <c r="U162" s="331"/>
      <c r="V162" s="331"/>
      <c r="W162" s="331"/>
      <c r="X162" s="331"/>
      <c r="Y162" s="331"/>
      <c r="Z162" s="332"/>
      <c r="AA162" s="333"/>
      <c r="AB162" s="334"/>
      <c r="AC162" s="334"/>
      <c r="AD162" s="334"/>
      <c r="AE162" s="334"/>
      <c r="AF162" s="335"/>
      <c r="AG162" s="336" t="s">
        <v>217</v>
      </c>
      <c r="AH162" s="337"/>
      <c r="AI162" s="337"/>
      <c r="AJ162" s="337"/>
      <c r="AK162" s="237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1"/>
      <c r="AY162" s="237">
        <f aca="true" t="shared" si="4" ref="AY162:AY168">AK162</f>
        <v>0</v>
      </c>
      <c r="AZ162" s="233"/>
      <c r="BA162" s="233"/>
      <c r="BB162" s="233"/>
      <c r="BC162" s="233"/>
      <c r="BD162" s="233"/>
      <c r="BE162" s="233"/>
      <c r="BF162" s="233"/>
      <c r="BG162" s="233"/>
      <c r="BH162" s="233"/>
      <c r="BI162" s="233"/>
      <c r="BJ162" s="233"/>
      <c r="BK162" s="233"/>
      <c r="BL162" s="231"/>
      <c r="BM162" s="237"/>
      <c r="BN162" s="233"/>
      <c r="BO162" s="233"/>
      <c r="BP162" s="233"/>
      <c r="BQ162" s="233"/>
      <c r="BR162" s="233"/>
      <c r="BS162" s="233"/>
      <c r="BT162" s="233"/>
      <c r="BU162" s="233"/>
      <c r="BV162" s="233"/>
      <c r="BW162" s="233"/>
      <c r="BX162" s="233"/>
      <c r="BY162" s="233"/>
      <c r="BZ162" s="231"/>
      <c r="CA162" s="234"/>
      <c r="CB162" s="235"/>
      <c r="CC162" s="235"/>
      <c r="CD162" s="235"/>
      <c r="CE162" s="235"/>
      <c r="CF162" s="235"/>
      <c r="CG162" s="235"/>
      <c r="CH162" s="235"/>
      <c r="CI162" s="235"/>
      <c r="CJ162" s="235"/>
      <c r="CK162" s="235"/>
      <c r="CL162" s="235"/>
      <c r="CM162" s="235"/>
      <c r="CN162" s="236"/>
      <c r="CO162" s="238">
        <f aca="true" t="shared" si="5" ref="CO162:CO170">AY162-CA162</f>
        <v>0</v>
      </c>
      <c r="CP162" s="238"/>
      <c r="CQ162" s="238"/>
      <c r="CR162" s="238"/>
      <c r="CS162" s="238"/>
      <c r="CT162" s="238"/>
      <c r="CU162" s="238"/>
      <c r="CV162" s="238"/>
    </row>
    <row r="163" spans="1:100" ht="14.25" customHeight="1" hidden="1">
      <c r="A163" s="26"/>
      <c r="B163" s="319" t="s">
        <v>218</v>
      </c>
      <c r="C163" s="319"/>
      <c r="D163" s="319"/>
      <c r="E163" s="319"/>
      <c r="F163" s="319"/>
      <c r="G163" s="319"/>
      <c r="H163" s="319"/>
      <c r="I163" s="319"/>
      <c r="J163" s="319"/>
      <c r="K163" s="319"/>
      <c r="L163" s="319"/>
      <c r="M163" s="319"/>
      <c r="N163" s="319"/>
      <c r="O163" s="319"/>
      <c r="P163" s="319"/>
      <c r="Q163" s="319"/>
      <c r="R163" s="319"/>
      <c r="S163" s="319"/>
      <c r="T163" s="319"/>
      <c r="U163" s="319"/>
      <c r="V163" s="319"/>
      <c r="W163" s="319"/>
      <c r="X163" s="319"/>
      <c r="Y163" s="319"/>
      <c r="Z163" s="320"/>
      <c r="AA163" s="321"/>
      <c r="AB163" s="322"/>
      <c r="AC163" s="322"/>
      <c r="AD163" s="322"/>
      <c r="AE163" s="322"/>
      <c r="AF163" s="323"/>
      <c r="AG163" s="329" t="s">
        <v>219</v>
      </c>
      <c r="AH163" s="330"/>
      <c r="AI163" s="330"/>
      <c r="AJ163" s="330"/>
      <c r="AK163" s="237"/>
      <c r="AL163" s="233"/>
      <c r="AM163" s="233"/>
      <c r="AN163" s="233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1"/>
      <c r="AY163" s="237">
        <f t="shared" si="4"/>
        <v>0</v>
      </c>
      <c r="AZ163" s="233"/>
      <c r="BA163" s="233"/>
      <c r="BB163" s="233"/>
      <c r="BC163" s="233"/>
      <c r="BD163" s="233"/>
      <c r="BE163" s="233"/>
      <c r="BF163" s="233"/>
      <c r="BG163" s="233"/>
      <c r="BH163" s="233"/>
      <c r="BI163" s="233"/>
      <c r="BJ163" s="233"/>
      <c r="BK163" s="233"/>
      <c r="BL163" s="231"/>
      <c r="BM163" s="237"/>
      <c r="BN163" s="233"/>
      <c r="BO163" s="233"/>
      <c r="BP163" s="233"/>
      <c r="BQ163" s="233"/>
      <c r="BR163" s="233"/>
      <c r="BS163" s="233"/>
      <c r="BT163" s="233"/>
      <c r="BU163" s="233"/>
      <c r="BV163" s="233"/>
      <c r="BW163" s="233"/>
      <c r="BX163" s="233"/>
      <c r="BY163" s="233"/>
      <c r="BZ163" s="231"/>
      <c r="CA163" s="234"/>
      <c r="CB163" s="235"/>
      <c r="CC163" s="235"/>
      <c r="CD163" s="235"/>
      <c r="CE163" s="235"/>
      <c r="CF163" s="235"/>
      <c r="CG163" s="235"/>
      <c r="CH163" s="235"/>
      <c r="CI163" s="235"/>
      <c r="CJ163" s="235"/>
      <c r="CK163" s="235"/>
      <c r="CL163" s="235"/>
      <c r="CM163" s="235"/>
      <c r="CN163" s="236"/>
      <c r="CO163" s="238">
        <f t="shared" si="5"/>
        <v>0</v>
      </c>
      <c r="CP163" s="238"/>
      <c r="CQ163" s="238"/>
      <c r="CR163" s="238"/>
      <c r="CS163" s="238"/>
      <c r="CT163" s="238"/>
      <c r="CU163" s="238"/>
      <c r="CV163" s="238"/>
    </row>
    <row r="164" spans="1:100" ht="14.25" customHeight="1" hidden="1">
      <c r="A164" s="35"/>
      <c r="B164" s="319" t="s">
        <v>220</v>
      </c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  <c r="P164" s="319"/>
      <c r="Q164" s="319"/>
      <c r="R164" s="319"/>
      <c r="S164" s="319"/>
      <c r="T164" s="319"/>
      <c r="U164" s="319"/>
      <c r="V164" s="319"/>
      <c r="W164" s="319"/>
      <c r="X164" s="319"/>
      <c r="Y164" s="319"/>
      <c r="Z164" s="320"/>
      <c r="AA164" s="321"/>
      <c r="AB164" s="322"/>
      <c r="AC164" s="322"/>
      <c r="AD164" s="322"/>
      <c r="AE164" s="322"/>
      <c r="AF164" s="323"/>
      <c r="AG164" s="329" t="s">
        <v>221</v>
      </c>
      <c r="AH164" s="330"/>
      <c r="AI164" s="330"/>
      <c r="AJ164" s="330"/>
      <c r="AK164" s="237"/>
      <c r="AL164" s="233"/>
      <c r="AM164" s="233"/>
      <c r="AN164" s="233"/>
      <c r="AO164" s="233"/>
      <c r="AP164" s="233"/>
      <c r="AQ164" s="233"/>
      <c r="AR164" s="233"/>
      <c r="AS164" s="233"/>
      <c r="AT164" s="233"/>
      <c r="AU164" s="233"/>
      <c r="AV164" s="233"/>
      <c r="AW164" s="233"/>
      <c r="AX164" s="231"/>
      <c r="AY164" s="237">
        <f t="shared" si="4"/>
        <v>0</v>
      </c>
      <c r="AZ164" s="233"/>
      <c r="BA164" s="233"/>
      <c r="BB164" s="233"/>
      <c r="BC164" s="233"/>
      <c r="BD164" s="233"/>
      <c r="BE164" s="233"/>
      <c r="BF164" s="233"/>
      <c r="BG164" s="233"/>
      <c r="BH164" s="233"/>
      <c r="BI164" s="233"/>
      <c r="BJ164" s="233"/>
      <c r="BK164" s="233"/>
      <c r="BL164" s="231"/>
      <c r="BM164" s="237"/>
      <c r="BN164" s="233"/>
      <c r="BO164" s="233"/>
      <c r="BP164" s="233"/>
      <c r="BQ164" s="233"/>
      <c r="BR164" s="233"/>
      <c r="BS164" s="233"/>
      <c r="BT164" s="233"/>
      <c r="BU164" s="233"/>
      <c r="BV164" s="233"/>
      <c r="BW164" s="233"/>
      <c r="BX164" s="233"/>
      <c r="BY164" s="233"/>
      <c r="BZ164" s="231"/>
      <c r="CA164" s="234"/>
      <c r="CB164" s="235"/>
      <c r="CC164" s="235"/>
      <c r="CD164" s="235"/>
      <c r="CE164" s="235"/>
      <c r="CF164" s="235"/>
      <c r="CG164" s="235"/>
      <c r="CH164" s="235"/>
      <c r="CI164" s="235"/>
      <c r="CJ164" s="235"/>
      <c r="CK164" s="235"/>
      <c r="CL164" s="235"/>
      <c r="CM164" s="235"/>
      <c r="CN164" s="236"/>
      <c r="CO164" s="238">
        <f t="shared" si="5"/>
        <v>0</v>
      </c>
      <c r="CP164" s="238"/>
      <c r="CQ164" s="238"/>
      <c r="CR164" s="238"/>
      <c r="CS164" s="238"/>
      <c r="CT164" s="238"/>
      <c r="CU164" s="238"/>
      <c r="CV164" s="238"/>
    </row>
    <row r="165" spans="1:100" ht="14.25" customHeight="1" hidden="1">
      <c r="A165" s="35"/>
      <c r="B165" s="319" t="s">
        <v>222</v>
      </c>
      <c r="C165" s="319"/>
      <c r="D165" s="319"/>
      <c r="E165" s="319"/>
      <c r="F165" s="319"/>
      <c r="G165" s="319"/>
      <c r="H165" s="319"/>
      <c r="I165" s="319"/>
      <c r="J165" s="319"/>
      <c r="K165" s="319"/>
      <c r="L165" s="319"/>
      <c r="M165" s="319"/>
      <c r="N165" s="319"/>
      <c r="O165" s="319"/>
      <c r="P165" s="319"/>
      <c r="Q165" s="319"/>
      <c r="R165" s="319"/>
      <c r="S165" s="319"/>
      <c r="T165" s="319"/>
      <c r="U165" s="319"/>
      <c r="V165" s="319"/>
      <c r="W165" s="319"/>
      <c r="X165" s="319"/>
      <c r="Y165" s="319"/>
      <c r="Z165" s="320"/>
      <c r="AA165" s="321"/>
      <c r="AB165" s="322"/>
      <c r="AC165" s="322"/>
      <c r="AD165" s="322"/>
      <c r="AE165" s="322"/>
      <c r="AF165" s="323"/>
      <c r="AG165" s="329" t="s">
        <v>223</v>
      </c>
      <c r="AH165" s="330"/>
      <c r="AI165" s="330"/>
      <c r="AJ165" s="330"/>
      <c r="AK165" s="237"/>
      <c r="AL165" s="233"/>
      <c r="AM165" s="233"/>
      <c r="AN165" s="233"/>
      <c r="AO165" s="233"/>
      <c r="AP165" s="233"/>
      <c r="AQ165" s="233"/>
      <c r="AR165" s="233"/>
      <c r="AS165" s="233"/>
      <c r="AT165" s="233"/>
      <c r="AU165" s="233"/>
      <c r="AV165" s="233"/>
      <c r="AW165" s="233"/>
      <c r="AX165" s="231"/>
      <c r="AY165" s="237">
        <f t="shared" si="4"/>
        <v>0</v>
      </c>
      <c r="AZ165" s="233"/>
      <c r="BA165" s="233"/>
      <c r="BB165" s="233"/>
      <c r="BC165" s="233"/>
      <c r="BD165" s="233"/>
      <c r="BE165" s="233"/>
      <c r="BF165" s="233"/>
      <c r="BG165" s="233"/>
      <c r="BH165" s="233"/>
      <c r="BI165" s="233"/>
      <c r="BJ165" s="233"/>
      <c r="BK165" s="233"/>
      <c r="BL165" s="231"/>
      <c r="BM165" s="237"/>
      <c r="BN165" s="233"/>
      <c r="BO165" s="233"/>
      <c r="BP165" s="233"/>
      <c r="BQ165" s="233"/>
      <c r="BR165" s="233"/>
      <c r="BS165" s="233"/>
      <c r="BT165" s="233"/>
      <c r="BU165" s="233"/>
      <c r="BV165" s="233"/>
      <c r="BW165" s="233"/>
      <c r="BX165" s="233"/>
      <c r="BY165" s="233"/>
      <c r="BZ165" s="231"/>
      <c r="CA165" s="234"/>
      <c r="CB165" s="235"/>
      <c r="CC165" s="235"/>
      <c r="CD165" s="235"/>
      <c r="CE165" s="235"/>
      <c r="CF165" s="235"/>
      <c r="CG165" s="235"/>
      <c r="CH165" s="235"/>
      <c r="CI165" s="235"/>
      <c r="CJ165" s="235"/>
      <c r="CK165" s="235"/>
      <c r="CL165" s="235"/>
      <c r="CM165" s="235"/>
      <c r="CN165" s="236"/>
      <c r="CO165" s="238">
        <f t="shared" si="5"/>
        <v>0</v>
      </c>
      <c r="CP165" s="238"/>
      <c r="CQ165" s="238"/>
      <c r="CR165" s="238"/>
      <c r="CS165" s="238"/>
      <c r="CT165" s="238"/>
      <c r="CU165" s="238"/>
      <c r="CV165" s="238"/>
    </row>
    <row r="166" spans="1:100" ht="14.25" customHeight="1" hidden="1">
      <c r="A166" s="35"/>
      <c r="B166" s="319" t="s">
        <v>224</v>
      </c>
      <c r="C166" s="319"/>
      <c r="D166" s="319"/>
      <c r="E166" s="319"/>
      <c r="F166" s="319"/>
      <c r="G166" s="319"/>
      <c r="H166" s="319"/>
      <c r="I166" s="319"/>
      <c r="J166" s="319"/>
      <c r="K166" s="319"/>
      <c r="L166" s="319"/>
      <c r="M166" s="319"/>
      <c r="N166" s="319"/>
      <c r="O166" s="319"/>
      <c r="P166" s="319"/>
      <c r="Q166" s="319"/>
      <c r="R166" s="319"/>
      <c r="S166" s="319"/>
      <c r="T166" s="319"/>
      <c r="U166" s="319"/>
      <c r="V166" s="319"/>
      <c r="W166" s="319"/>
      <c r="X166" s="319"/>
      <c r="Y166" s="319"/>
      <c r="Z166" s="320"/>
      <c r="AA166" s="321"/>
      <c r="AB166" s="322"/>
      <c r="AC166" s="322"/>
      <c r="AD166" s="322"/>
      <c r="AE166" s="322"/>
      <c r="AF166" s="323"/>
      <c r="AG166" s="329" t="s">
        <v>225</v>
      </c>
      <c r="AH166" s="330"/>
      <c r="AI166" s="330"/>
      <c r="AJ166" s="330"/>
      <c r="AK166" s="237"/>
      <c r="AL166" s="233"/>
      <c r="AM166" s="233"/>
      <c r="AN166" s="233"/>
      <c r="AO166" s="233"/>
      <c r="AP166" s="233"/>
      <c r="AQ166" s="233"/>
      <c r="AR166" s="233"/>
      <c r="AS166" s="233"/>
      <c r="AT166" s="233"/>
      <c r="AU166" s="233"/>
      <c r="AV166" s="233"/>
      <c r="AW166" s="233"/>
      <c r="AX166" s="231"/>
      <c r="AY166" s="237">
        <f t="shared" si="4"/>
        <v>0</v>
      </c>
      <c r="AZ166" s="233"/>
      <c r="BA166" s="233"/>
      <c r="BB166" s="233"/>
      <c r="BC166" s="233"/>
      <c r="BD166" s="233"/>
      <c r="BE166" s="233"/>
      <c r="BF166" s="233"/>
      <c r="BG166" s="233"/>
      <c r="BH166" s="233"/>
      <c r="BI166" s="233"/>
      <c r="BJ166" s="233"/>
      <c r="BK166" s="233"/>
      <c r="BL166" s="231"/>
      <c r="BM166" s="237"/>
      <c r="BN166" s="233"/>
      <c r="BO166" s="233"/>
      <c r="BP166" s="233"/>
      <c r="BQ166" s="233"/>
      <c r="BR166" s="233"/>
      <c r="BS166" s="233"/>
      <c r="BT166" s="233"/>
      <c r="BU166" s="233"/>
      <c r="BV166" s="233"/>
      <c r="BW166" s="233"/>
      <c r="BX166" s="233"/>
      <c r="BY166" s="233"/>
      <c r="BZ166" s="231"/>
      <c r="CA166" s="234"/>
      <c r="CB166" s="235"/>
      <c r="CC166" s="235"/>
      <c r="CD166" s="235"/>
      <c r="CE166" s="235"/>
      <c r="CF166" s="235"/>
      <c r="CG166" s="235"/>
      <c r="CH166" s="235"/>
      <c r="CI166" s="235"/>
      <c r="CJ166" s="235"/>
      <c r="CK166" s="235"/>
      <c r="CL166" s="235"/>
      <c r="CM166" s="235"/>
      <c r="CN166" s="236"/>
      <c r="CO166" s="238">
        <f t="shared" si="5"/>
        <v>0</v>
      </c>
      <c r="CP166" s="238"/>
      <c r="CQ166" s="238"/>
      <c r="CR166" s="238"/>
      <c r="CS166" s="238"/>
      <c r="CT166" s="238"/>
      <c r="CU166" s="238"/>
      <c r="CV166" s="238"/>
    </row>
    <row r="167" spans="1:100" ht="14.25" customHeight="1" hidden="1">
      <c r="A167" s="35"/>
      <c r="B167" s="319" t="s">
        <v>226</v>
      </c>
      <c r="C167" s="319"/>
      <c r="D167" s="319"/>
      <c r="E167" s="319"/>
      <c r="F167" s="319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19"/>
      <c r="X167" s="319"/>
      <c r="Y167" s="319"/>
      <c r="Z167" s="320"/>
      <c r="AA167" s="321"/>
      <c r="AB167" s="322"/>
      <c r="AC167" s="322"/>
      <c r="AD167" s="322"/>
      <c r="AE167" s="322"/>
      <c r="AF167" s="323"/>
      <c r="AG167" s="329" t="s">
        <v>227</v>
      </c>
      <c r="AH167" s="330"/>
      <c r="AI167" s="330"/>
      <c r="AJ167" s="330"/>
      <c r="AK167" s="237"/>
      <c r="AL167" s="233"/>
      <c r="AM167" s="233"/>
      <c r="AN167" s="233"/>
      <c r="AO167" s="233"/>
      <c r="AP167" s="233"/>
      <c r="AQ167" s="233"/>
      <c r="AR167" s="233"/>
      <c r="AS167" s="233"/>
      <c r="AT167" s="233"/>
      <c r="AU167" s="233"/>
      <c r="AV167" s="233"/>
      <c r="AW167" s="233"/>
      <c r="AX167" s="231"/>
      <c r="AY167" s="237">
        <f t="shared" si="4"/>
        <v>0</v>
      </c>
      <c r="AZ167" s="233"/>
      <c r="BA167" s="233"/>
      <c r="BB167" s="233"/>
      <c r="BC167" s="233"/>
      <c r="BD167" s="233"/>
      <c r="BE167" s="233"/>
      <c r="BF167" s="233"/>
      <c r="BG167" s="233"/>
      <c r="BH167" s="233"/>
      <c r="BI167" s="233"/>
      <c r="BJ167" s="233"/>
      <c r="BK167" s="233"/>
      <c r="BL167" s="231"/>
      <c r="BM167" s="237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3"/>
      <c r="BX167" s="233"/>
      <c r="BY167" s="233"/>
      <c r="BZ167" s="231"/>
      <c r="CA167" s="234"/>
      <c r="CB167" s="235"/>
      <c r="CC167" s="235"/>
      <c r="CD167" s="235"/>
      <c r="CE167" s="235"/>
      <c r="CF167" s="235"/>
      <c r="CG167" s="235"/>
      <c r="CH167" s="235"/>
      <c r="CI167" s="235"/>
      <c r="CJ167" s="235"/>
      <c r="CK167" s="235"/>
      <c r="CL167" s="235"/>
      <c r="CM167" s="235"/>
      <c r="CN167" s="236"/>
      <c r="CO167" s="238">
        <f t="shared" si="5"/>
        <v>0</v>
      </c>
      <c r="CP167" s="238"/>
      <c r="CQ167" s="238"/>
      <c r="CR167" s="238"/>
      <c r="CS167" s="238"/>
      <c r="CT167" s="238"/>
      <c r="CU167" s="238"/>
      <c r="CV167" s="238"/>
    </row>
    <row r="168" spans="1:100" ht="14.25" customHeight="1" hidden="1">
      <c r="A168" s="35"/>
      <c r="B168" s="319" t="s">
        <v>228</v>
      </c>
      <c r="C168" s="319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  <c r="O168" s="319"/>
      <c r="P168" s="319"/>
      <c r="Q168" s="319"/>
      <c r="R168" s="319"/>
      <c r="S168" s="319"/>
      <c r="T168" s="319"/>
      <c r="U168" s="319"/>
      <c r="V168" s="319"/>
      <c r="W168" s="319"/>
      <c r="X168" s="319"/>
      <c r="Y168" s="319"/>
      <c r="Z168" s="320"/>
      <c r="AA168" s="321"/>
      <c r="AB168" s="322"/>
      <c r="AC168" s="322"/>
      <c r="AD168" s="322"/>
      <c r="AE168" s="322"/>
      <c r="AF168" s="323"/>
      <c r="AG168" s="329" t="s">
        <v>229</v>
      </c>
      <c r="AH168" s="330"/>
      <c r="AI168" s="330"/>
      <c r="AJ168" s="330"/>
      <c r="AK168" s="237"/>
      <c r="AL168" s="233"/>
      <c r="AM168" s="233"/>
      <c r="AN168" s="233"/>
      <c r="AO168" s="233"/>
      <c r="AP168" s="233"/>
      <c r="AQ168" s="233"/>
      <c r="AR168" s="233"/>
      <c r="AS168" s="233"/>
      <c r="AT168" s="233"/>
      <c r="AU168" s="233"/>
      <c r="AV168" s="233"/>
      <c r="AW168" s="233"/>
      <c r="AX168" s="231"/>
      <c r="AY168" s="316">
        <f t="shared" si="4"/>
        <v>0</v>
      </c>
      <c r="AZ168" s="317"/>
      <c r="BA168" s="317"/>
      <c r="BB168" s="317"/>
      <c r="BC168" s="317"/>
      <c r="BD168" s="317"/>
      <c r="BE168" s="317"/>
      <c r="BF168" s="317"/>
      <c r="BG168" s="317"/>
      <c r="BH168" s="317"/>
      <c r="BI168" s="317"/>
      <c r="BJ168" s="317"/>
      <c r="BK168" s="317"/>
      <c r="BL168" s="318"/>
      <c r="BM168" s="316"/>
      <c r="BN168" s="317"/>
      <c r="BO168" s="317"/>
      <c r="BP168" s="317"/>
      <c r="BQ168" s="317"/>
      <c r="BR168" s="317"/>
      <c r="BS168" s="317"/>
      <c r="BT168" s="317"/>
      <c r="BU168" s="317"/>
      <c r="BV168" s="317"/>
      <c r="BW168" s="317"/>
      <c r="BX168" s="317"/>
      <c r="BY168" s="317"/>
      <c r="BZ168" s="318"/>
      <c r="CA168" s="234"/>
      <c r="CB168" s="235"/>
      <c r="CC168" s="235"/>
      <c r="CD168" s="235"/>
      <c r="CE168" s="235"/>
      <c r="CF168" s="235"/>
      <c r="CG168" s="235"/>
      <c r="CH168" s="235"/>
      <c r="CI168" s="235"/>
      <c r="CJ168" s="235"/>
      <c r="CK168" s="235"/>
      <c r="CL168" s="235"/>
      <c r="CM168" s="235"/>
      <c r="CN168" s="236"/>
      <c r="CO168" s="238">
        <f t="shared" si="5"/>
        <v>0</v>
      </c>
      <c r="CP168" s="238"/>
      <c r="CQ168" s="238"/>
      <c r="CR168" s="238"/>
      <c r="CS168" s="238"/>
      <c r="CT168" s="238"/>
      <c r="CU168" s="238"/>
      <c r="CV168" s="238"/>
    </row>
    <row r="169" spans="1:100" ht="14.25" customHeight="1" hidden="1">
      <c r="A169" s="35"/>
      <c r="B169" s="319" t="s">
        <v>230</v>
      </c>
      <c r="C169" s="319"/>
      <c r="D169" s="319"/>
      <c r="E169" s="319"/>
      <c r="F169" s="319"/>
      <c r="G169" s="319"/>
      <c r="H169" s="319"/>
      <c r="I169" s="319"/>
      <c r="J169" s="319"/>
      <c r="K169" s="319"/>
      <c r="L169" s="319"/>
      <c r="M169" s="319"/>
      <c r="N169" s="319"/>
      <c r="O169" s="319"/>
      <c r="P169" s="319"/>
      <c r="Q169" s="319"/>
      <c r="R169" s="319"/>
      <c r="S169" s="319"/>
      <c r="T169" s="319"/>
      <c r="U169" s="319"/>
      <c r="V169" s="319"/>
      <c r="W169" s="319"/>
      <c r="X169" s="319"/>
      <c r="Y169" s="319"/>
      <c r="Z169" s="320"/>
      <c r="AA169" s="321"/>
      <c r="AB169" s="322"/>
      <c r="AC169" s="322"/>
      <c r="AD169" s="322"/>
      <c r="AE169" s="322"/>
      <c r="AF169" s="323"/>
      <c r="AG169" s="324" t="s">
        <v>231</v>
      </c>
      <c r="AH169" s="322"/>
      <c r="AI169" s="322"/>
      <c r="AJ169" s="322"/>
      <c r="AK169" s="315" t="e">
        <f>'[2]Больница'!O119+'[2]ФАПы'!O119</f>
        <v>#REF!</v>
      </c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 t="e">
        <f>'[2]Больница'!AQ119+'[2]ФАПы'!AQ119</f>
        <v>#REF!</v>
      </c>
      <c r="AZ169" s="315"/>
      <c r="BA169" s="315"/>
      <c r="BB169" s="315"/>
      <c r="BC169" s="315"/>
      <c r="BD169" s="315"/>
      <c r="BE169" s="315"/>
      <c r="BF169" s="315"/>
      <c r="BG169" s="315"/>
      <c r="BH169" s="315"/>
      <c r="BI169" s="315"/>
      <c r="BJ169" s="315"/>
      <c r="BK169" s="315"/>
      <c r="BL169" s="315"/>
      <c r="BM169" s="315" t="e">
        <f>'[2]Больница'!BH119+'[2]ФАПы'!BH119</f>
        <v>#REF!</v>
      </c>
      <c r="BN169" s="315"/>
      <c r="BO169" s="315"/>
      <c r="BP169" s="315"/>
      <c r="BQ169" s="315"/>
      <c r="BR169" s="315"/>
      <c r="BS169" s="315"/>
      <c r="BT169" s="315"/>
      <c r="BU169" s="315"/>
      <c r="BV169" s="315"/>
      <c r="BW169" s="315"/>
      <c r="BX169" s="315"/>
      <c r="BY169" s="315"/>
      <c r="BZ169" s="315"/>
      <c r="CA169" s="315" t="e">
        <f>'[2]Больница'!BU119+'[2]ФАПы'!BU119</f>
        <v>#REF!</v>
      </c>
      <c r="CB169" s="315"/>
      <c r="CC169" s="315"/>
      <c r="CD169" s="315"/>
      <c r="CE169" s="315"/>
      <c r="CF169" s="315"/>
      <c r="CG169" s="315"/>
      <c r="CH169" s="315"/>
      <c r="CI169" s="315"/>
      <c r="CJ169" s="315"/>
      <c r="CK169" s="315"/>
      <c r="CL169" s="315"/>
      <c r="CM169" s="315"/>
      <c r="CN169" s="315"/>
      <c r="CO169" s="315" t="e">
        <f t="shared" si="5"/>
        <v>#REF!</v>
      </c>
      <c r="CP169" s="315"/>
      <c r="CQ169" s="315"/>
      <c r="CR169" s="315"/>
      <c r="CS169" s="315"/>
      <c r="CT169" s="315"/>
      <c r="CU169" s="315"/>
      <c r="CV169" s="315"/>
    </row>
    <row r="170" spans="1:100" ht="14.25" customHeight="1" hidden="1">
      <c r="A170" s="76"/>
      <c r="B170" s="325" t="s">
        <v>230</v>
      </c>
      <c r="C170" s="325"/>
      <c r="D170" s="325"/>
      <c r="E170" s="325"/>
      <c r="F170" s="325"/>
      <c r="G170" s="325"/>
      <c r="H170" s="325"/>
      <c r="I170" s="325"/>
      <c r="J170" s="325"/>
      <c r="K170" s="325"/>
      <c r="L170" s="325"/>
      <c r="M170" s="325"/>
      <c r="N170" s="325"/>
      <c r="O170" s="325"/>
      <c r="P170" s="325"/>
      <c r="Q170" s="325"/>
      <c r="R170" s="325"/>
      <c r="S170" s="325"/>
      <c r="T170" s="325"/>
      <c r="U170" s="325"/>
      <c r="V170" s="325"/>
      <c r="W170" s="325"/>
      <c r="X170" s="325"/>
      <c r="Y170" s="325"/>
      <c r="Z170" s="326"/>
      <c r="AA170" s="327"/>
      <c r="AB170" s="308"/>
      <c r="AC170" s="308"/>
      <c r="AD170" s="308"/>
      <c r="AE170" s="308"/>
      <c r="AF170" s="328"/>
      <c r="AG170" s="307" t="s">
        <v>231</v>
      </c>
      <c r="AH170" s="308"/>
      <c r="AI170" s="308"/>
      <c r="AJ170" s="308"/>
      <c r="AK170" s="309" t="e">
        <f>'[2]Больница'!O120+'[2]ФАПы'!O120</f>
        <v>#REF!</v>
      </c>
      <c r="AL170" s="309"/>
      <c r="AM170" s="309"/>
      <c r="AN170" s="309"/>
      <c r="AO170" s="309"/>
      <c r="AP170" s="309"/>
      <c r="AQ170" s="309"/>
      <c r="AR170" s="309"/>
      <c r="AS170" s="309"/>
      <c r="AT170" s="309"/>
      <c r="AU170" s="309"/>
      <c r="AV170" s="309"/>
      <c r="AW170" s="309"/>
      <c r="AX170" s="309"/>
      <c r="AY170" s="309" t="e">
        <f>'[2]Больница'!AQ120+'[2]ФАПы'!AQ120</f>
        <v>#REF!</v>
      </c>
      <c r="AZ170" s="309"/>
      <c r="BA170" s="309"/>
      <c r="BB170" s="309"/>
      <c r="BC170" s="309"/>
      <c r="BD170" s="309"/>
      <c r="BE170" s="309"/>
      <c r="BF170" s="309"/>
      <c r="BG170" s="309"/>
      <c r="BH170" s="309"/>
      <c r="BI170" s="309"/>
      <c r="BJ170" s="309"/>
      <c r="BK170" s="309"/>
      <c r="BL170" s="309"/>
      <c r="BM170" s="309" t="e">
        <f>'[2]Больница'!BH120+'[2]ФАПы'!BH120</f>
        <v>#REF!</v>
      </c>
      <c r="BN170" s="309"/>
      <c r="BO170" s="309"/>
      <c r="BP170" s="309"/>
      <c r="BQ170" s="309"/>
      <c r="BR170" s="309"/>
      <c r="BS170" s="309"/>
      <c r="BT170" s="309"/>
      <c r="BU170" s="309"/>
      <c r="BV170" s="309"/>
      <c r="BW170" s="309"/>
      <c r="BX170" s="309"/>
      <c r="BY170" s="309"/>
      <c r="BZ170" s="309"/>
      <c r="CA170" s="309" t="e">
        <f>'[2]Больница'!BU120+'[2]ФАПы'!BU120</f>
        <v>#REF!</v>
      </c>
      <c r="CB170" s="309"/>
      <c r="CC170" s="309"/>
      <c r="CD170" s="309"/>
      <c r="CE170" s="309"/>
      <c r="CF170" s="309"/>
      <c r="CG170" s="309"/>
      <c r="CH170" s="309"/>
      <c r="CI170" s="309"/>
      <c r="CJ170" s="309"/>
      <c r="CK170" s="309"/>
      <c r="CL170" s="309"/>
      <c r="CM170" s="309"/>
      <c r="CN170" s="309"/>
      <c r="CO170" s="309" t="e">
        <f t="shared" si="5"/>
        <v>#REF!</v>
      </c>
      <c r="CP170" s="309"/>
      <c r="CQ170" s="309"/>
      <c r="CR170" s="309"/>
      <c r="CS170" s="309"/>
      <c r="CT170" s="309"/>
      <c r="CU170" s="309"/>
      <c r="CV170" s="309"/>
    </row>
    <row r="171" spans="1:100" s="77" customFormat="1" ht="14.25" customHeight="1" hidden="1">
      <c r="A171" s="311" t="s">
        <v>27</v>
      </c>
      <c r="B171" s="311"/>
      <c r="C171" s="311"/>
      <c r="D171" s="311"/>
      <c r="E171" s="311"/>
      <c r="F171" s="311"/>
      <c r="G171" s="311"/>
      <c r="H171" s="311"/>
      <c r="I171" s="311"/>
      <c r="J171" s="311"/>
      <c r="K171" s="311"/>
      <c r="L171" s="311"/>
      <c r="M171" s="311"/>
      <c r="N171" s="311"/>
      <c r="O171" s="311"/>
      <c r="P171" s="311"/>
      <c r="Q171" s="311"/>
      <c r="R171" s="311"/>
      <c r="S171" s="311"/>
      <c r="T171" s="311"/>
      <c r="U171" s="311"/>
      <c r="V171" s="311"/>
      <c r="W171" s="311"/>
      <c r="X171" s="311"/>
      <c r="Y171" s="311"/>
      <c r="Z171" s="311"/>
      <c r="AA171" s="311"/>
      <c r="AB171" s="311"/>
      <c r="AC171" s="311"/>
      <c r="AD171" s="311"/>
      <c r="AE171" s="311"/>
      <c r="AF171" s="311"/>
      <c r="AG171" s="311"/>
      <c r="AH171" s="311"/>
      <c r="AI171" s="311"/>
      <c r="AJ171" s="311"/>
      <c r="AK171" s="311"/>
      <c r="AL171" s="311"/>
      <c r="AM171" s="311"/>
      <c r="AN171" s="311"/>
      <c r="AO171" s="311"/>
      <c r="AP171" s="311"/>
      <c r="AQ171" s="311"/>
      <c r="AR171" s="311"/>
      <c r="AS171" s="311"/>
      <c r="AT171" s="311"/>
      <c r="AU171" s="311"/>
      <c r="AV171" s="311"/>
      <c r="AW171" s="311"/>
      <c r="AX171" s="311"/>
      <c r="AY171" s="311"/>
      <c r="AZ171" s="311"/>
      <c r="BA171" s="311"/>
      <c r="BB171" s="311"/>
      <c r="BC171" s="311"/>
      <c r="BD171" s="311"/>
      <c r="BE171" s="311"/>
      <c r="BF171" s="311"/>
      <c r="BG171" s="311"/>
      <c r="BH171" s="311"/>
      <c r="BI171" s="311"/>
      <c r="BJ171" s="311"/>
      <c r="BK171" s="311"/>
      <c r="BL171" s="311"/>
      <c r="BM171" s="311"/>
      <c r="BN171" s="311"/>
      <c r="BO171" s="311"/>
      <c r="BP171" s="311"/>
      <c r="BQ171" s="311"/>
      <c r="BR171" s="311"/>
      <c r="BS171" s="311"/>
      <c r="BT171" s="311"/>
      <c r="BU171" s="311"/>
      <c r="BV171" s="311"/>
      <c r="BW171" s="311"/>
      <c r="BX171" s="311"/>
      <c r="BY171" s="311"/>
      <c r="BZ171" s="311"/>
      <c r="CA171" s="311"/>
      <c r="CB171" s="311"/>
      <c r="CC171" s="311"/>
      <c r="CD171" s="311"/>
      <c r="CE171" s="311"/>
      <c r="CF171" s="311"/>
      <c r="CG171" s="311"/>
      <c r="CH171" s="311"/>
      <c r="CI171" s="311"/>
      <c r="CJ171" s="311"/>
      <c r="CK171" s="311"/>
      <c r="CL171" s="311"/>
      <c r="CM171" s="311"/>
      <c r="CN171" s="311"/>
      <c r="CO171" s="311"/>
      <c r="CP171" s="311"/>
      <c r="CQ171" s="311"/>
      <c r="CR171" s="311"/>
      <c r="CS171" s="311"/>
      <c r="CT171" s="311"/>
      <c r="CU171" s="311"/>
      <c r="CV171" s="311"/>
    </row>
    <row r="172" spans="1:100" s="77" customFormat="1" ht="14.25" customHeight="1" hidden="1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311" t="s">
        <v>27</v>
      </c>
      <c r="BS172" s="311"/>
      <c r="BT172" s="311"/>
      <c r="BU172" s="311"/>
      <c r="BV172" s="311"/>
      <c r="BW172" s="311"/>
      <c r="BX172" s="311"/>
      <c r="BY172" s="311"/>
      <c r="BZ172" s="311"/>
      <c r="CA172" s="311"/>
      <c r="CB172" s="311"/>
      <c r="CC172" s="311"/>
      <c r="CD172" s="311"/>
      <c r="CE172" s="311"/>
      <c r="CF172" s="311"/>
      <c r="CG172" s="311"/>
      <c r="CH172" s="311"/>
      <c r="CI172" s="311"/>
      <c r="CJ172" s="311"/>
      <c r="CK172" s="311"/>
      <c r="CL172" s="311"/>
      <c r="CM172" s="311"/>
      <c r="CN172" s="311"/>
      <c r="CO172" s="311"/>
      <c r="CP172" s="311"/>
      <c r="CQ172" s="311"/>
      <c r="CR172" s="311"/>
      <c r="CS172" s="311"/>
      <c r="CT172" s="311"/>
      <c r="CU172" s="311"/>
      <c r="CV172" s="311"/>
    </row>
    <row r="173" spans="1:100" s="77" customFormat="1" ht="14.25" customHeight="1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311" t="s">
        <v>27</v>
      </c>
      <c r="BS173" s="311"/>
      <c r="BT173" s="311"/>
      <c r="BU173" s="311"/>
      <c r="BV173" s="311"/>
      <c r="BW173" s="311"/>
      <c r="BX173" s="311"/>
      <c r="BY173" s="311"/>
      <c r="BZ173" s="311"/>
      <c r="CA173" s="311"/>
      <c r="CB173" s="311"/>
      <c r="CC173" s="311"/>
      <c r="CD173" s="311"/>
      <c r="CE173" s="311"/>
      <c r="CF173" s="311"/>
      <c r="CG173" s="311"/>
      <c r="CH173" s="311"/>
      <c r="CI173" s="311"/>
      <c r="CJ173" s="311"/>
      <c r="CK173" s="311"/>
      <c r="CL173" s="311"/>
      <c r="CM173" s="311"/>
      <c r="CN173" s="311"/>
      <c r="CO173" s="311"/>
      <c r="CP173" s="311"/>
      <c r="CQ173" s="311"/>
      <c r="CR173" s="311"/>
      <c r="CS173" s="311"/>
      <c r="CT173" s="311"/>
      <c r="CU173" s="311"/>
      <c r="CV173" s="311"/>
    </row>
    <row r="174" spans="1:100" s="77" customFormat="1" ht="14.25" customHeight="1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311" t="s">
        <v>363</v>
      </c>
      <c r="BS174" s="311"/>
      <c r="BT174" s="311"/>
      <c r="BU174" s="311"/>
      <c r="BV174" s="311"/>
      <c r="BW174" s="311"/>
      <c r="BX174" s="311"/>
      <c r="BY174" s="311"/>
      <c r="BZ174" s="311"/>
      <c r="CA174" s="311"/>
      <c r="CB174" s="311"/>
      <c r="CC174" s="311"/>
      <c r="CD174" s="311"/>
      <c r="CE174" s="311"/>
      <c r="CF174" s="311"/>
      <c r="CG174" s="311"/>
      <c r="CH174" s="311"/>
      <c r="CI174" s="311"/>
      <c r="CJ174" s="311"/>
      <c r="CK174" s="311"/>
      <c r="CL174" s="311"/>
      <c r="CM174" s="311"/>
      <c r="CN174" s="311"/>
      <c r="CO174" s="311"/>
      <c r="CP174" s="311"/>
      <c r="CQ174" s="311"/>
      <c r="CR174" s="311"/>
      <c r="CS174" s="311"/>
      <c r="CT174" s="311"/>
      <c r="CU174" s="311"/>
      <c r="CV174" s="311"/>
    </row>
    <row r="175" spans="1:100" s="18" customFormat="1" ht="15.75" customHeight="1">
      <c r="A175" s="312" t="s">
        <v>469</v>
      </c>
      <c r="B175" s="312"/>
      <c r="C175" s="312"/>
      <c r="D175" s="312"/>
      <c r="E175" s="312"/>
      <c r="F175" s="312"/>
      <c r="G175" s="312"/>
      <c r="H175" s="312"/>
      <c r="I175" s="312"/>
      <c r="J175" s="312"/>
      <c r="K175" s="312"/>
      <c r="L175" s="312"/>
      <c r="M175" s="312"/>
      <c r="N175" s="312"/>
      <c r="O175" s="312"/>
      <c r="P175" s="312"/>
      <c r="Q175" s="312"/>
      <c r="R175" s="312"/>
      <c r="S175" s="312"/>
      <c r="T175" s="312"/>
      <c r="U175" s="312"/>
      <c r="V175" s="312"/>
      <c r="W175" s="312"/>
      <c r="X175" s="312"/>
      <c r="Y175" s="312"/>
      <c r="Z175" s="312"/>
      <c r="AA175" s="312"/>
      <c r="AB175" s="312"/>
      <c r="AC175" s="312"/>
      <c r="AD175" s="312"/>
      <c r="AE175" s="312"/>
      <c r="AF175" s="312"/>
      <c r="AG175" s="312"/>
      <c r="AH175" s="312"/>
      <c r="AI175" s="312"/>
      <c r="AJ175" s="312"/>
      <c r="AK175" s="312"/>
      <c r="AL175" s="312"/>
      <c r="AM175" s="312"/>
      <c r="AN175" s="312"/>
      <c r="AO175" s="312"/>
      <c r="AP175" s="312"/>
      <c r="AQ175" s="312"/>
      <c r="AR175" s="312"/>
      <c r="AS175" s="312"/>
      <c r="AT175" s="312"/>
      <c r="AU175" s="312"/>
      <c r="AV175" s="312"/>
      <c r="AW175" s="312"/>
      <c r="AX175" s="312"/>
      <c r="AY175" s="312"/>
      <c r="AZ175" s="312"/>
      <c r="BA175" s="312"/>
      <c r="BB175" s="312"/>
      <c r="BC175" s="312"/>
      <c r="BD175" s="312"/>
      <c r="BE175" s="312"/>
      <c r="BF175" s="312"/>
      <c r="BG175" s="312"/>
      <c r="BH175" s="312"/>
      <c r="BI175" s="312"/>
      <c r="BJ175" s="312"/>
      <c r="BK175" s="312"/>
      <c r="BL175" s="312"/>
      <c r="BM175" s="312"/>
      <c r="BN175" s="312"/>
      <c r="BO175" s="312"/>
      <c r="BP175" s="312"/>
      <c r="BQ175" s="312"/>
      <c r="BR175" s="312"/>
      <c r="BS175" s="312"/>
      <c r="BT175" s="312"/>
      <c r="BU175" s="312"/>
      <c r="BV175" s="312"/>
      <c r="BW175" s="312"/>
      <c r="BX175" s="312"/>
      <c r="BY175" s="312"/>
      <c r="BZ175" s="312"/>
      <c r="CA175" s="312"/>
      <c r="CB175" s="312"/>
      <c r="CC175" s="312"/>
      <c r="CD175" s="312"/>
      <c r="CE175" s="312"/>
      <c r="CF175" s="312"/>
      <c r="CG175" s="312"/>
      <c r="CH175" s="312"/>
      <c r="CI175" s="312"/>
      <c r="CJ175" s="312"/>
      <c r="CK175" s="312"/>
      <c r="CL175" s="312"/>
      <c r="CM175" s="312"/>
      <c r="CN175" s="312"/>
      <c r="CO175" s="312"/>
      <c r="CP175" s="312"/>
      <c r="CQ175" s="312"/>
      <c r="CR175" s="312"/>
      <c r="CS175" s="312"/>
      <c r="CT175" s="312"/>
      <c r="CU175" s="312"/>
      <c r="CV175" s="312"/>
    </row>
    <row r="176" spans="1:100" s="18" customFormat="1" ht="15" customHeight="1" hidden="1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312" t="s">
        <v>470</v>
      </c>
      <c r="AN176" s="312"/>
      <c r="AO176" s="312"/>
      <c r="AP176" s="312"/>
      <c r="AQ176" s="312"/>
      <c r="AR176" s="312"/>
      <c r="AS176" s="312"/>
      <c r="AT176" s="312"/>
      <c r="AU176" s="312"/>
      <c r="AV176" s="312"/>
      <c r="AW176" s="312"/>
      <c r="AX176" s="312"/>
      <c r="AY176" s="312"/>
      <c r="AZ176" s="312"/>
      <c r="BA176" s="312"/>
      <c r="BB176" s="312"/>
      <c r="BC176" s="312"/>
      <c r="BD176" s="312"/>
      <c r="BE176" s="312"/>
      <c r="BF176" s="312"/>
      <c r="BG176" s="312"/>
      <c r="BH176" s="312"/>
      <c r="BI176" s="312"/>
      <c r="BJ176" s="312"/>
      <c r="BK176" s="312"/>
      <c r="BL176" s="312"/>
      <c r="BM176" s="312"/>
      <c r="BN176" s="312"/>
      <c r="BO176" s="312"/>
      <c r="BP176" s="312"/>
      <c r="BQ176" s="312"/>
      <c r="BR176" s="312"/>
      <c r="BS176" s="312"/>
      <c r="BT176" s="312"/>
      <c r="BU176" s="312"/>
      <c r="BV176" s="312"/>
      <c r="BW176" s="312"/>
      <c r="BX176" s="312"/>
      <c r="BY176" s="312"/>
      <c r="BZ176" s="312"/>
      <c r="CA176" s="312"/>
      <c r="CB176" s="312"/>
      <c r="CC176" s="312"/>
      <c r="CD176" s="312"/>
      <c r="CE176" s="312"/>
      <c r="CF176" s="312"/>
      <c r="CG176" s="312"/>
      <c r="CH176" s="312"/>
      <c r="CI176" s="312"/>
      <c r="CJ176" s="312"/>
      <c r="CK176" s="312"/>
      <c r="CL176" s="312"/>
      <c r="CM176" s="312"/>
      <c r="CN176" s="312"/>
      <c r="CO176" s="312"/>
      <c r="CP176" s="312"/>
      <c r="CQ176" s="312"/>
      <c r="CR176" s="312"/>
      <c r="CS176" s="312"/>
      <c r="CT176" s="312"/>
      <c r="CU176" s="312"/>
      <c r="CV176" s="312"/>
    </row>
    <row r="177" spans="1:100" s="18" customFormat="1" ht="12.75" customHeight="1">
      <c r="A177" s="313" t="s">
        <v>271</v>
      </c>
      <c r="B177" s="313"/>
      <c r="C177" s="313"/>
      <c r="D177" s="313"/>
      <c r="E177" s="313"/>
      <c r="F177" s="313"/>
      <c r="G177" s="313"/>
      <c r="H177" s="313"/>
      <c r="I177" s="313"/>
      <c r="J177" s="313"/>
      <c r="K177" s="313"/>
      <c r="L177" s="313"/>
      <c r="M177" s="313"/>
      <c r="N177" s="313"/>
      <c r="O177" s="313"/>
      <c r="P177" s="313"/>
      <c r="Q177" s="313"/>
      <c r="R177" s="313"/>
      <c r="S177" s="313"/>
      <c r="T177" s="313"/>
      <c r="U177" s="313"/>
      <c r="V177" s="313"/>
      <c r="W177" s="313"/>
      <c r="X177" s="313"/>
      <c r="Y177" s="313"/>
      <c r="Z177" s="313"/>
      <c r="AA177" s="313"/>
      <c r="AB177" s="313"/>
      <c r="AC177" s="313"/>
      <c r="AD177" s="313"/>
      <c r="AE177" s="313"/>
      <c r="AF177" s="313"/>
      <c r="AG177" s="313"/>
      <c r="AH177" s="313"/>
      <c r="AI177" s="313"/>
      <c r="AJ177" s="313"/>
      <c r="AK177" s="313"/>
      <c r="AL177" s="313"/>
      <c r="AM177" s="313"/>
      <c r="AN177" s="313"/>
      <c r="AO177" s="313"/>
      <c r="AP177" s="313"/>
      <c r="AQ177" s="313"/>
      <c r="AR177" s="313"/>
      <c r="AS177" s="313"/>
      <c r="AT177" s="313"/>
      <c r="AU177" s="313"/>
      <c r="AV177" s="313"/>
      <c r="AW177" s="313"/>
      <c r="AX177" s="313"/>
      <c r="AY177" s="313"/>
      <c r="AZ177" s="313"/>
      <c r="BA177" s="313"/>
      <c r="BB177" s="313"/>
      <c r="BC177" s="313"/>
      <c r="BD177" s="313"/>
      <c r="BE177" s="313"/>
      <c r="BF177" s="313"/>
      <c r="BG177" s="313"/>
      <c r="BH177" s="313"/>
      <c r="BI177" s="313"/>
      <c r="BJ177" s="313"/>
      <c r="BK177" s="313"/>
      <c r="BL177" s="313"/>
      <c r="BM177" s="313"/>
      <c r="BN177" s="313"/>
      <c r="BO177" s="313"/>
      <c r="BP177" s="313"/>
      <c r="BQ177" s="313"/>
      <c r="BR177" s="313"/>
      <c r="BS177" s="313"/>
      <c r="BT177" s="313"/>
      <c r="BU177" s="313"/>
      <c r="BV177" s="313"/>
      <c r="BW177" s="313"/>
      <c r="BX177" s="313"/>
      <c r="BY177" s="313"/>
      <c r="BZ177" s="313"/>
      <c r="CA177" s="313"/>
      <c r="CB177" s="313"/>
      <c r="CC177" s="313"/>
      <c r="CD177" s="313"/>
      <c r="CE177" s="313"/>
      <c r="CF177" s="313"/>
      <c r="CG177" s="313"/>
      <c r="CH177" s="313"/>
      <c r="CI177" s="313"/>
      <c r="CJ177" s="313"/>
      <c r="CK177" s="313"/>
      <c r="CL177" s="313"/>
      <c r="CM177" s="313"/>
      <c r="CN177" s="313"/>
      <c r="CO177" s="313"/>
      <c r="CP177" s="313"/>
      <c r="CQ177" s="313"/>
      <c r="CR177" s="313"/>
      <c r="CS177" s="313"/>
      <c r="CT177" s="313"/>
      <c r="CU177" s="313"/>
      <c r="CV177" s="313"/>
    </row>
    <row r="178" spans="1:100" s="77" customFormat="1" ht="14.25" customHeight="1">
      <c r="A178" s="314"/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  <c r="AE178" s="314"/>
      <c r="AF178" s="314"/>
      <c r="AG178" s="314"/>
      <c r="AH178" s="314"/>
      <c r="AI178" s="314"/>
      <c r="AJ178" s="314"/>
      <c r="AK178" s="314"/>
      <c r="AL178" s="314"/>
      <c r="AM178" s="314"/>
      <c r="AN178" s="314"/>
      <c r="AO178" s="314"/>
      <c r="AP178" s="314"/>
      <c r="AQ178" s="314"/>
      <c r="AR178" s="314"/>
      <c r="AS178" s="314"/>
      <c r="AT178" s="314"/>
      <c r="AU178" s="314"/>
      <c r="AV178" s="314"/>
      <c r="AW178" s="314"/>
      <c r="AX178" s="314"/>
      <c r="AY178" s="314"/>
      <c r="AZ178" s="314"/>
      <c r="BA178" s="314"/>
      <c r="BB178" s="314"/>
      <c r="BC178" s="314"/>
      <c r="BD178" s="314"/>
      <c r="BE178" s="314"/>
      <c r="BF178" s="314"/>
      <c r="BG178" s="314"/>
      <c r="BH178" s="314"/>
      <c r="BI178" s="314"/>
      <c r="BJ178" s="314"/>
      <c r="BK178" s="314"/>
      <c r="BL178" s="314"/>
      <c r="BM178" s="314"/>
      <c r="BN178" s="314"/>
      <c r="BO178" s="314"/>
      <c r="BP178" s="314"/>
      <c r="BQ178" s="314"/>
      <c r="BR178" s="314"/>
      <c r="BS178" s="314"/>
      <c r="BT178" s="314"/>
      <c r="BU178" s="314"/>
      <c r="BV178" s="314"/>
      <c r="BW178" s="314"/>
      <c r="BX178" s="314"/>
      <c r="BY178" s="314"/>
      <c r="BZ178" s="314"/>
      <c r="CA178" s="314"/>
      <c r="CB178" s="314"/>
      <c r="CC178" s="314"/>
      <c r="CD178" s="314"/>
      <c r="CE178" s="314"/>
      <c r="CF178" s="314"/>
      <c r="CG178" s="314"/>
      <c r="CH178" s="314"/>
      <c r="CI178" s="314"/>
      <c r="CJ178" s="314"/>
      <c r="CK178" s="314"/>
      <c r="CL178" s="314"/>
      <c r="CM178" s="314"/>
      <c r="CN178" s="314"/>
      <c r="CO178" s="314"/>
      <c r="CP178" s="314"/>
      <c r="CQ178" s="314"/>
      <c r="CR178" s="314"/>
      <c r="CS178" s="314"/>
      <c r="CT178" s="314"/>
      <c r="CU178" s="314"/>
      <c r="CV178" s="314"/>
    </row>
    <row r="179" spans="1:100" ht="21" customHeight="1">
      <c r="A179" s="310" t="s">
        <v>478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  <c r="AA179" s="310"/>
      <c r="AB179" s="310"/>
      <c r="AC179" s="310"/>
      <c r="AD179" s="310"/>
      <c r="AE179" s="310"/>
      <c r="AF179" s="310"/>
      <c r="AG179" s="310"/>
      <c r="AH179" s="310"/>
      <c r="AI179" s="310"/>
      <c r="AJ179" s="310"/>
      <c r="AK179" s="310"/>
      <c r="AL179" s="310"/>
      <c r="AM179" s="310"/>
      <c r="AN179" s="310"/>
      <c r="AO179" s="310"/>
      <c r="AP179" s="310"/>
      <c r="AQ179" s="310"/>
      <c r="AR179" s="310"/>
      <c r="AS179" s="310"/>
      <c r="AT179" s="310"/>
      <c r="AU179" s="310"/>
      <c r="AV179" s="310"/>
      <c r="AW179" s="310"/>
      <c r="AX179" s="310"/>
      <c r="AY179" s="310"/>
      <c r="AZ179" s="310"/>
      <c r="BA179" s="310"/>
      <c r="BB179" s="310"/>
      <c r="BC179" s="310"/>
      <c r="BD179" s="310"/>
      <c r="BE179" s="310"/>
      <c r="BF179" s="310"/>
      <c r="BG179" s="310"/>
      <c r="BH179" s="310"/>
      <c r="BI179" s="310"/>
      <c r="BJ179" s="310"/>
      <c r="BK179" s="310"/>
      <c r="BL179" s="310"/>
      <c r="BM179" s="310"/>
      <c r="BN179" s="310"/>
      <c r="BO179" s="310"/>
      <c r="BP179" s="310"/>
      <c r="BQ179" s="310"/>
      <c r="BR179" s="310"/>
      <c r="BS179" s="310"/>
      <c r="BT179" s="310"/>
      <c r="BU179" s="310"/>
      <c r="BV179" s="310"/>
      <c r="BW179" s="310"/>
      <c r="BX179" s="310"/>
      <c r="BY179" s="310"/>
      <c r="BZ179" s="310"/>
      <c r="CA179" s="310"/>
      <c r="CB179" s="310"/>
      <c r="CC179" s="310"/>
      <c r="CD179" s="310"/>
      <c r="CE179" s="310"/>
      <c r="CF179" s="310"/>
      <c r="CG179" s="310"/>
      <c r="CH179" s="310"/>
      <c r="CI179" s="310"/>
      <c r="CJ179" s="310"/>
      <c r="CK179" s="310"/>
      <c r="CL179" s="310"/>
      <c r="CM179" s="310"/>
      <c r="CN179" s="310"/>
      <c r="CO179" s="310"/>
      <c r="CP179" s="310"/>
      <c r="CQ179" s="310"/>
      <c r="CR179" s="310"/>
      <c r="CS179" s="310"/>
      <c r="CT179" s="310"/>
      <c r="CU179" s="310"/>
      <c r="CV179" s="310"/>
    </row>
    <row r="180" ht="11.25" customHeight="1"/>
    <row r="181" spans="1:100" s="78" customFormat="1" ht="57" customHeight="1">
      <c r="A181" s="240" t="s">
        <v>54</v>
      </c>
      <c r="B181" s="240"/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 t="s">
        <v>232</v>
      </c>
      <c r="AL181" s="240"/>
      <c r="AM181" s="240"/>
      <c r="AN181" s="240"/>
      <c r="AO181" s="240"/>
      <c r="AP181" s="240"/>
      <c r="AQ181" s="240"/>
      <c r="AR181" s="240"/>
      <c r="AS181" s="240"/>
      <c r="AT181" s="240"/>
      <c r="AU181" s="240"/>
      <c r="AV181" s="240"/>
      <c r="AW181" s="240"/>
      <c r="AX181" s="240"/>
      <c r="AY181" s="240"/>
      <c r="AZ181" s="240"/>
      <c r="BA181" s="240"/>
      <c r="BB181" s="240"/>
      <c r="BC181" s="240"/>
      <c r="BD181" s="240"/>
      <c r="BE181" s="240"/>
      <c r="BF181" s="240"/>
      <c r="BG181" s="240"/>
      <c r="BH181" s="240"/>
      <c r="BI181" s="240"/>
      <c r="BJ181" s="240"/>
      <c r="BK181" s="240"/>
      <c r="BL181" s="240"/>
      <c r="BM181" s="240"/>
      <c r="BN181" s="240"/>
      <c r="BO181" s="240"/>
      <c r="BP181" s="240"/>
      <c r="BQ181" s="240"/>
      <c r="BR181" s="240"/>
      <c r="BS181" s="240"/>
      <c r="BT181" s="240"/>
      <c r="BU181" s="240"/>
      <c r="BV181" s="240"/>
      <c r="BW181" s="240"/>
      <c r="BX181" s="240"/>
      <c r="BY181" s="240"/>
      <c r="BZ181" s="240"/>
      <c r="CA181" s="240"/>
      <c r="CB181" s="240"/>
      <c r="CC181" s="240"/>
      <c r="CD181" s="240"/>
      <c r="CE181" s="240"/>
      <c r="CF181" s="240" t="s">
        <v>242</v>
      </c>
      <c r="CG181" s="240"/>
      <c r="CH181" s="240"/>
      <c r="CI181" s="240"/>
      <c r="CJ181" s="240"/>
      <c r="CK181" s="240"/>
      <c r="CL181" s="240"/>
      <c r="CM181" s="240"/>
      <c r="CN181" s="240"/>
      <c r="CO181" s="240"/>
      <c r="CP181" s="240"/>
      <c r="CQ181" s="240"/>
      <c r="CR181" s="240"/>
      <c r="CS181" s="240"/>
      <c r="CT181" s="240"/>
      <c r="CU181" s="240"/>
      <c r="CV181" s="240"/>
    </row>
    <row r="182" spans="1:100" s="78" customFormat="1" ht="12" customHeight="1">
      <c r="A182" s="299">
        <v>1</v>
      </c>
      <c r="B182" s="299"/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299"/>
      <c r="AC182" s="299"/>
      <c r="AD182" s="299"/>
      <c r="AE182" s="299"/>
      <c r="AF182" s="299"/>
      <c r="AG182" s="299"/>
      <c r="AH182" s="299"/>
      <c r="AI182" s="299"/>
      <c r="AJ182" s="299"/>
      <c r="AK182" s="299">
        <v>3</v>
      </c>
      <c r="AL182" s="299"/>
      <c r="AM182" s="299"/>
      <c r="AN182" s="299"/>
      <c r="AO182" s="299"/>
      <c r="AP182" s="299"/>
      <c r="AQ182" s="299"/>
      <c r="AR182" s="299"/>
      <c r="AS182" s="299"/>
      <c r="AT182" s="299"/>
      <c r="AU182" s="299"/>
      <c r="AV182" s="299"/>
      <c r="AW182" s="299"/>
      <c r="AX182" s="299"/>
      <c r="AY182" s="299"/>
      <c r="AZ182" s="299"/>
      <c r="BA182" s="299"/>
      <c r="BB182" s="299"/>
      <c r="BC182" s="299"/>
      <c r="BD182" s="299"/>
      <c r="BE182" s="299"/>
      <c r="BF182" s="299"/>
      <c r="BG182" s="299"/>
      <c r="BH182" s="299"/>
      <c r="BI182" s="299"/>
      <c r="BJ182" s="299"/>
      <c r="BK182" s="299"/>
      <c r="BL182" s="299"/>
      <c r="BM182" s="299"/>
      <c r="BN182" s="299"/>
      <c r="BO182" s="299"/>
      <c r="BP182" s="299"/>
      <c r="BQ182" s="299"/>
      <c r="BR182" s="299"/>
      <c r="BS182" s="299"/>
      <c r="BT182" s="299"/>
      <c r="BU182" s="299"/>
      <c r="BV182" s="299"/>
      <c r="BW182" s="299"/>
      <c r="BX182" s="299"/>
      <c r="BY182" s="299"/>
      <c r="BZ182" s="299"/>
      <c r="CA182" s="299"/>
      <c r="CB182" s="299"/>
      <c r="CC182" s="299"/>
      <c r="CD182" s="299"/>
      <c r="CE182" s="299"/>
      <c r="CF182" s="299">
        <v>5</v>
      </c>
      <c r="CG182" s="299"/>
      <c r="CH182" s="299"/>
      <c r="CI182" s="299"/>
      <c r="CJ182" s="299"/>
      <c r="CK182" s="299"/>
      <c r="CL182" s="299"/>
      <c r="CM182" s="299"/>
      <c r="CN182" s="299"/>
      <c r="CO182" s="299"/>
      <c r="CP182" s="299"/>
      <c r="CQ182" s="299"/>
      <c r="CR182" s="299"/>
      <c r="CS182" s="299"/>
      <c r="CT182" s="299"/>
      <c r="CU182" s="299"/>
      <c r="CV182" s="299"/>
    </row>
    <row r="183" spans="1:100" ht="23.25" customHeight="1" hidden="1">
      <c r="A183" s="304" t="s">
        <v>243</v>
      </c>
      <c r="B183" s="304"/>
      <c r="C183" s="304"/>
      <c r="D183" s="304"/>
      <c r="E183" s="304"/>
      <c r="F183" s="304"/>
      <c r="G183" s="304"/>
      <c r="H183" s="304"/>
      <c r="I183" s="304"/>
      <c r="J183" s="304"/>
      <c r="K183" s="304"/>
      <c r="L183" s="304"/>
      <c r="M183" s="304"/>
      <c r="N183" s="304"/>
      <c r="O183" s="304"/>
      <c r="P183" s="304"/>
      <c r="Q183" s="304"/>
      <c r="R183" s="304"/>
      <c r="S183" s="304"/>
      <c r="T183" s="304"/>
      <c r="U183" s="304"/>
      <c r="V183" s="304"/>
      <c r="W183" s="304"/>
      <c r="X183" s="304"/>
      <c r="Y183" s="304"/>
      <c r="Z183" s="304"/>
      <c r="AA183" s="304"/>
      <c r="AB183" s="304"/>
      <c r="AC183" s="304"/>
      <c r="AD183" s="304"/>
      <c r="AE183" s="304"/>
      <c r="AF183" s="304"/>
      <c r="AG183" s="304"/>
      <c r="AH183" s="304"/>
      <c r="AI183" s="304"/>
      <c r="AJ183" s="304"/>
      <c r="AK183" s="306" t="s">
        <v>244</v>
      </c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306"/>
      <c r="BA183" s="306"/>
      <c r="BB183" s="306"/>
      <c r="BC183" s="306"/>
      <c r="BD183" s="306"/>
      <c r="BE183" s="306"/>
      <c r="BF183" s="306"/>
      <c r="BG183" s="306"/>
      <c r="BH183" s="306"/>
      <c r="BI183" s="306"/>
      <c r="BJ183" s="306"/>
      <c r="BK183" s="306"/>
      <c r="BL183" s="306"/>
      <c r="BM183" s="306"/>
      <c r="BN183" s="306"/>
      <c r="BO183" s="306"/>
      <c r="BP183" s="306"/>
      <c r="BQ183" s="306"/>
      <c r="BR183" s="306"/>
      <c r="BS183" s="306"/>
      <c r="BT183" s="306"/>
      <c r="BU183" s="306"/>
      <c r="BV183" s="306"/>
      <c r="BW183" s="306"/>
      <c r="BX183" s="306"/>
      <c r="BY183" s="306"/>
      <c r="BZ183" s="306"/>
      <c r="CA183" s="306"/>
      <c r="CB183" s="306"/>
      <c r="CC183" s="306"/>
      <c r="CD183" s="306"/>
      <c r="CE183" s="306"/>
      <c r="CF183" s="305">
        <f>3288029.23/1000</f>
        <v>3288.02923</v>
      </c>
      <c r="CG183" s="305"/>
      <c r="CH183" s="305"/>
      <c r="CI183" s="305"/>
      <c r="CJ183" s="305"/>
      <c r="CK183" s="305"/>
      <c r="CL183" s="305"/>
      <c r="CM183" s="305"/>
      <c r="CN183" s="305"/>
      <c r="CO183" s="305"/>
      <c r="CP183" s="305"/>
      <c r="CQ183" s="305"/>
      <c r="CR183" s="305"/>
      <c r="CS183" s="305"/>
      <c r="CT183" s="305"/>
      <c r="CU183" s="305"/>
      <c r="CV183" s="305"/>
    </row>
    <row r="184" spans="1:120" s="78" customFormat="1" ht="15" customHeight="1">
      <c r="A184" s="249" t="s">
        <v>539</v>
      </c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49"/>
      <c r="V184" s="249"/>
      <c r="W184" s="249"/>
      <c r="X184" s="249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6" t="s">
        <v>245</v>
      </c>
      <c r="AL184" s="246"/>
      <c r="AM184" s="246"/>
      <c r="AN184" s="246"/>
      <c r="AO184" s="246"/>
      <c r="AP184" s="246"/>
      <c r="AQ184" s="246"/>
      <c r="AR184" s="246"/>
      <c r="AS184" s="246"/>
      <c r="AT184" s="246"/>
      <c r="AU184" s="246"/>
      <c r="AV184" s="246"/>
      <c r="AW184" s="246"/>
      <c r="AX184" s="246"/>
      <c r="AY184" s="246"/>
      <c r="AZ184" s="246"/>
      <c r="BA184" s="246"/>
      <c r="BB184" s="246"/>
      <c r="BC184" s="246"/>
      <c r="BD184" s="246"/>
      <c r="BE184" s="246"/>
      <c r="BF184" s="246"/>
      <c r="BG184" s="246"/>
      <c r="BH184" s="246"/>
      <c r="BI184" s="246"/>
      <c r="BJ184" s="246"/>
      <c r="BK184" s="246"/>
      <c r="BL184" s="246"/>
      <c r="BM184" s="246"/>
      <c r="BN184" s="246"/>
      <c r="BO184" s="246"/>
      <c r="BP184" s="246"/>
      <c r="BQ184" s="246"/>
      <c r="BR184" s="246"/>
      <c r="BS184" s="246"/>
      <c r="BT184" s="246"/>
      <c r="BU184" s="246"/>
      <c r="BV184" s="246"/>
      <c r="BW184" s="246"/>
      <c r="BX184" s="246"/>
      <c r="BY184" s="246"/>
      <c r="BZ184" s="246"/>
      <c r="CA184" s="246"/>
      <c r="CB184" s="246"/>
      <c r="CC184" s="246"/>
      <c r="CD184" s="246"/>
      <c r="CE184" s="246"/>
      <c r="CF184" s="242">
        <f>CF185+CF189</f>
        <v>1903.199999999997</v>
      </c>
      <c r="CG184" s="242"/>
      <c r="CH184" s="242"/>
      <c r="CI184" s="242"/>
      <c r="CJ184" s="242"/>
      <c r="CK184" s="242"/>
      <c r="CL184" s="242"/>
      <c r="CM184" s="242"/>
      <c r="CN184" s="242"/>
      <c r="CO184" s="242"/>
      <c r="CP184" s="242"/>
      <c r="CQ184" s="242"/>
      <c r="CR184" s="242"/>
      <c r="CS184" s="242"/>
      <c r="CT184" s="242"/>
      <c r="CU184" s="242"/>
      <c r="CV184" s="242"/>
      <c r="CW184" s="247"/>
      <c r="CX184" s="248"/>
      <c r="CY184" s="248"/>
      <c r="CZ184" s="248"/>
      <c r="DA184" s="248"/>
      <c r="DB184" s="248"/>
      <c r="DC184" s="248"/>
      <c r="DD184" s="248"/>
      <c r="DE184" s="248"/>
      <c r="DF184" s="248"/>
      <c r="DG184" s="248"/>
      <c r="DH184" s="248"/>
      <c r="DI184" s="248"/>
      <c r="DJ184" s="248"/>
      <c r="DK184" s="248"/>
      <c r="DL184" s="248"/>
      <c r="DM184" s="248"/>
      <c r="DN184" s="248"/>
      <c r="DO184" s="248"/>
      <c r="DP184" s="248"/>
    </row>
    <row r="185" spans="1:122" s="79" customFormat="1" ht="15" customHeight="1">
      <c r="A185" s="301" t="s">
        <v>246</v>
      </c>
      <c r="B185" s="301"/>
      <c r="C185" s="301"/>
      <c r="D185" s="301"/>
      <c r="E185" s="301"/>
      <c r="F185" s="301"/>
      <c r="G185" s="301"/>
      <c r="H185" s="301"/>
      <c r="I185" s="301"/>
      <c r="J185" s="301"/>
      <c r="K185" s="301"/>
      <c r="L185" s="301"/>
      <c r="M185" s="301"/>
      <c r="N185" s="301"/>
      <c r="O185" s="301"/>
      <c r="P185" s="301"/>
      <c r="Q185" s="301"/>
      <c r="R185" s="301"/>
      <c r="S185" s="301"/>
      <c r="T185" s="301"/>
      <c r="U185" s="301"/>
      <c r="V185" s="301"/>
      <c r="W185" s="301"/>
      <c r="X185" s="301"/>
      <c r="Y185" s="301"/>
      <c r="Z185" s="301"/>
      <c r="AA185" s="301"/>
      <c r="AB185" s="301"/>
      <c r="AC185" s="301"/>
      <c r="AD185" s="301"/>
      <c r="AE185" s="301"/>
      <c r="AF185" s="301"/>
      <c r="AG185" s="301"/>
      <c r="AH185" s="301"/>
      <c r="AI185" s="301"/>
      <c r="AJ185" s="301"/>
      <c r="AK185" s="302" t="s">
        <v>247</v>
      </c>
      <c r="AL185" s="302"/>
      <c r="AM185" s="302"/>
      <c r="AN185" s="302"/>
      <c r="AO185" s="302"/>
      <c r="AP185" s="302"/>
      <c r="AQ185" s="302"/>
      <c r="AR185" s="302"/>
      <c r="AS185" s="302"/>
      <c r="AT185" s="302"/>
      <c r="AU185" s="302"/>
      <c r="AV185" s="302"/>
      <c r="AW185" s="302"/>
      <c r="AX185" s="302"/>
      <c r="AY185" s="302"/>
      <c r="AZ185" s="302"/>
      <c r="BA185" s="302"/>
      <c r="BB185" s="302"/>
      <c r="BC185" s="302"/>
      <c r="BD185" s="302"/>
      <c r="BE185" s="302"/>
      <c r="BF185" s="302"/>
      <c r="BG185" s="302"/>
      <c r="BH185" s="302"/>
      <c r="BI185" s="302"/>
      <c r="BJ185" s="302"/>
      <c r="BK185" s="302"/>
      <c r="BL185" s="302"/>
      <c r="BM185" s="302"/>
      <c r="BN185" s="302"/>
      <c r="BO185" s="302"/>
      <c r="BP185" s="302"/>
      <c r="BQ185" s="302"/>
      <c r="BR185" s="302"/>
      <c r="BS185" s="302"/>
      <c r="BT185" s="302"/>
      <c r="BU185" s="302"/>
      <c r="BV185" s="302"/>
      <c r="BW185" s="302"/>
      <c r="BX185" s="302"/>
      <c r="BY185" s="302"/>
      <c r="BZ185" s="302"/>
      <c r="CA185" s="302"/>
      <c r="CB185" s="302"/>
      <c r="CC185" s="302"/>
      <c r="CD185" s="302"/>
      <c r="CE185" s="302"/>
      <c r="CF185" s="243">
        <f>CF187</f>
        <v>-34584.700000000004</v>
      </c>
      <c r="CG185" s="243"/>
      <c r="CH185" s="243"/>
      <c r="CI185" s="243"/>
      <c r="CJ185" s="243"/>
      <c r="CK185" s="243"/>
      <c r="CL185" s="243"/>
      <c r="CM185" s="243"/>
      <c r="CN185" s="243"/>
      <c r="CO185" s="243"/>
      <c r="CP185" s="243"/>
      <c r="CQ185" s="243"/>
      <c r="CR185" s="243"/>
      <c r="CS185" s="243"/>
      <c r="CT185" s="243"/>
      <c r="CU185" s="243"/>
      <c r="CV185" s="243"/>
      <c r="DA185" s="244"/>
      <c r="DB185" s="245"/>
      <c r="DC185" s="245"/>
      <c r="DD185" s="245"/>
      <c r="DE185" s="245"/>
      <c r="DF185" s="245"/>
      <c r="DG185" s="245"/>
      <c r="DH185" s="245"/>
      <c r="DI185" s="245"/>
      <c r="DJ185" s="245"/>
      <c r="DK185" s="245"/>
      <c r="DL185" s="245"/>
      <c r="DM185" s="245"/>
      <c r="DN185" s="245"/>
      <c r="DO185" s="245"/>
      <c r="DP185" s="245"/>
      <c r="DQ185" s="245"/>
      <c r="DR185" s="245"/>
    </row>
    <row r="186" spans="1:100" s="78" customFormat="1" ht="15" customHeight="1">
      <c r="A186" s="249" t="s">
        <v>320</v>
      </c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49"/>
      <c r="AC186" s="249"/>
      <c r="AD186" s="249"/>
      <c r="AE186" s="249"/>
      <c r="AF186" s="249"/>
      <c r="AG186" s="249"/>
      <c r="AH186" s="249"/>
      <c r="AI186" s="249"/>
      <c r="AJ186" s="249"/>
      <c r="AK186" s="246" t="s">
        <v>321</v>
      </c>
      <c r="AL186" s="246"/>
      <c r="AM186" s="246"/>
      <c r="AN186" s="246"/>
      <c r="AO186" s="246"/>
      <c r="AP186" s="246"/>
      <c r="AQ186" s="246"/>
      <c r="AR186" s="246"/>
      <c r="AS186" s="246"/>
      <c r="AT186" s="246"/>
      <c r="AU186" s="246"/>
      <c r="AV186" s="246"/>
      <c r="AW186" s="246"/>
      <c r="AX186" s="246"/>
      <c r="AY186" s="246"/>
      <c r="AZ186" s="246"/>
      <c r="BA186" s="246"/>
      <c r="BB186" s="246"/>
      <c r="BC186" s="246"/>
      <c r="BD186" s="246"/>
      <c r="BE186" s="246"/>
      <c r="BF186" s="246"/>
      <c r="BG186" s="246"/>
      <c r="BH186" s="246"/>
      <c r="BI186" s="246"/>
      <c r="BJ186" s="246"/>
      <c r="BK186" s="246"/>
      <c r="BL186" s="246"/>
      <c r="BM186" s="246"/>
      <c r="BN186" s="246"/>
      <c r="BO186" s="246"/>
      <c r="BP186" s="246"/>
      <c r="BQ186" s="246"/>
      <c r="BR186" s="246"/>
      <c r="BS186" s="246"/>
      <c r="BT186" s="246"/>
      <c r="BU186" s="246"/>
      <c r="BV186" s="246"/>
      <c r="BW186" s="246"/>
      <c r="BX186" s="246"/>
      <c r="BY186" s="246"/>
      <c r="BZ186" s="246"/>
      <c r="CA186" s="246"/>
      <c r="CB186" s="246"/>
      <c r="CC186" s="246"/>
      <c r="CD186" s="246"/>
      <c r="CE186" s="246"/>
      <c r="CF186" s="242">
        <f>CF187</f>
        <v>-34584.700000000004</v>
      </c>
      <c r="CG186" s="242"/>
      <c r="CH186" s="242"/>
      <c r="CI186" s="242"/>
      <c r="CJ186" s="242"/>
      <c r="CK186" s="242"/>
      <c r="CL186" s="242"/>
      <c r="CM186" s="242"/>
      <c r="CN186" s="242"/>
      <c r="CO186" s="242"/>
      <c r="CP186" s="242"/>
      <c r="CQ186" s="242"/>
      <c r="CR186" s="242"/>
      <c r="CS186" s="242"/>
      <c r="CT186" s="242"/>
      <c r="CU186" s="242"/>
      <c r="CV186" s="242"/>
    </row>
    <row r="187" spans="1:100" s="78" customFormat="1" ht="15" customHeight="1">
      <c r="A187" s="249" t="s">
        <v>322</v>
      </c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49"/>
      <c r="V187" s="249"/>
      <c r="W187" s="249"/>
      <c r="X187" s="249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  <c r="AJ187" s="249"/>
      <c r="AK187" s="246" t="s">
        <v>673</v>
      </c>
      <c r="AL187" s="246"/>
      <c r="AM187" s="246"/>
      <c r="AN187" s="246"/>
      <c r="AO187" s="246"/>
      <c r="AP187" s="246"/>
      <c r="AQ187" s="246"/>
      <c r="AR187" s="246"/>
      <c r="AS187" s="246"/>
      <c r="AT187" s="246"/>
      <c r="AU187" s="246"/>
      <c r="AV187" s="246"/>
      <c r="AW187" s="246"/>
      <c r="AX187" s="246"/>
      <c r="AY187" s="246"/>
      <c r="AZ187" s="246"/>
      <c r="BA187" s="246"/>
      <c r="BB187" s="246"/>
      <c r="BC187" s="246"/>
      <c r="BD187" s="246"/>
      <c r="BE187" s="246"/>
      <c r="BF187" s="246"/>
      <c r="BG187" s="246"/>
      <c r="BH187" s="246"/>
      <c r="BI187" s="246"/>
      <c r="BJ187" s="246"/>
      <c r="BK187" s="246"/>
      <c r="BL187" s="246"/>
      <c r="BM187" s="246"/>
      <c r="BN187" s="246"/>
      <c r="BO187" s="246"/>
      <c r="BP187" s="246"/>
      <c r="BQ187" s="246"/>
      <c r="BR187" s="246"/>
      <c r="BS187" s="246"/>
      <c r="BT187" s="246"/>
      <c r="BU187" s="246"/>
      <c r="BV187" s="246"/>
      <c r="BW187" s="246"/>
      <c r="BX187" s="246"/>
      <c r="BY187" s="246"/>
      <c r="BZ187" s="246"/>
      <c r="CA187" s="246"/>
      <c r="CB187" s="246"/>
      <c r="CC187" s="246"/>
      <c r="CD187" s="246"/>
      <c r="CE187" s="246"/>
      <c r="CF187" s="242">
        <f>CF188</f>
        <v>-34584.700000000004</v>
      </c>
      <c r="CG187" s="242"/>
      <c r="CH187" s="242"/>
      <c r="CI187" s="242"/>
      <c r="CJ187" s="242"/>
      <c r="CK187" s="242"/>
      <c r="CL187" s="242"/>
      <c r="CM187" s="242"/>
      <c r="CN187" s="242"/>
      <c r="CO187" s="242"/>
      <c r="CP187" s="242"/>
      <c r="CQ187" s="242"/>
      <c r="CR187" s="242"/>
      <c r="CS187" s="242"/>
      <c r="CT187" s="242"/>
      <c r="CU187" s="242"/>
      <c r="CV187" s="242"/>
    </row>
    <row r="188" spans="1:100" s="78" customFormat="1" ht="24" customHeight="1">
      <c r="A188" s="300" t="s">
        <v>540</v>
      </c>
      <c r="B188" s="300"/>
      <c r="C188" s="300"/>
      <c r="D188" s="300"/>
      <c r="E188" s="300"/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  <c r="X188" s="300"/>
      <c r="Y188" s="300"/>
      <c r="Z188" s="300"/>
      <c r="AA188" s="300"/>
      <c r="AB188" s="300"/>
      <c r="AC188" s="300"/>
      <c r="AD188" s="300"/>
      <c r="AE188" s="300"/>
      <c r="AF188" s="300"/>
      <c r="AG188" s="300"/>
      <c r="AH188" s="300"/>
      <c r="AI188" s="300"/>
      <c r="AJ188" s="300"/>
      <c r="AK188" s="246" t="s">
        <v>323</v>
      </c>
      <c r="AL188" s="246"/>
      <c r="AM188" s="246"/>
      <c r="AN188" s="246"/>
      <c r="AO188" s="246"/>
      <c r="AP188" s="246"/>
      <c r="AQ188" s="246"/>
      <c r="AR188" s="246"/>
      <c r="AS188" s="246"/>
      <c r="AT188" s="246"/>
      <c r="AU188" s="246"/>
      <c r="AV188" s="246"/>
      <c r="AW188" s="246"/>
      <c r="AX188" s="246"/>
      <c r="AY188" s="246"/>
      <c r="AZ188" s="246"/>
      <c r="BA188" s="246"/>
      <c r="BB188" s="246"/>
      <c r="BC188" s="246"/>
      <c r="BD188" s="246"/>
      <c r="BE188" s="246"/>
      <c r="BF188" s="246"/>
      <c r="BG188" s="246"/>
      <c r="BH188" s="246"/>
      <c r="BI188" s="246"/>
      <c r="BJ188" s="246"/>
      <c r="BK188" s="246"/>
      <c r="BL188" s="246"/>
      <c r="BM188" s="246"/>
      <c r="BN188" s="246"/>
      <c r="BO188" s="246"/>
      <c r="BP188" s="246"/>
      <c r="BQ188" s="246"/>
      <c r="BR188" s="246"/>
      <c r="BS188" s="246"/>
      <c r="BT188" s="246"/>
      <c r="BU188" s="246"/>
      <c r="BV188" s="246"/>
      <c r="BW188" s="246"/>
      <c r="BX188" s="246"/>
      <c r="BY188" s="246"/>
      <c r="BZ188" s="246"/>
      <c r="CA188" s="246"/>
      <c r="CB188" s="246"/>
      <c r="CC188" s="246"/>
      <c r="CD188" s="246"/>
      <c r="CE188" s="246"/>
      <c r="CF188" s="242">
        <f>-'Доходы (прил.1)'!D123</f>
        <v>-34584.700000000004</v>
      </c>
      <c r="CG188" s="242"/>
      <c r="CH188" s="242"/>
      <c r="CI188" s="242"/>
      <c r="CJ188" s="242"/>
      <c r="CK188" s="242"/>
      <c r="CL188" s="242"/>
      <c r="CM188" s="242"/>
      <c r="CN188" s="242"/>
      <c r="CO188" s="242"/>
      <c r="CP188" s="242"/>
      <c r="CQ188" s="242"/>
      <c r="CR188" s="242"/>
      <c r="CS188" s="242"/>
      <c r="CT188" s="242"/>
      <c r="CU188" s="242"/>
      <c r="CV188" s="242"/>
    </row>
    <row r="189" spans="1:100" s="79" customFormat="1" ht="15" customHeight="1">
      <c r="A189" s="303" t="s">
        <v>324</v>
      </c>
      <c r="B189" s="303"/>
      <c r="C189" s="303"/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  <c r="Z189" s="303"/>
      <c r="AA189" s="303"/>
      <c r="AB189" s="303"/>
      <c r="AC189" s="303"/>
      <c r="AD189" s="303"/>
      <c r="AE189" s="303"/>
      <c r="AF189" s="303"/>
      <c r="AG189" s="303"/>
      <c r="AH189" s="303"/>
      <c r="AI189" s="303"/>
      <c r="AJ189" s="303"/>
      <c r="AK189" s="576" t="s">
        <v>326</v>
      </c>
      <c r="AL189" s="576"/>
      <c r="AM189" s="576"/>
      <c r="AN189" s="576"/>
      <c r="AO189" s="576"/>
      <c r="AP189" s="576"/>
      <c r="AQ189" s="576"/>
      <c r="AR189" s="576"/>
      <c r="AS189" s="576"/>
      <c r="AT189" s="576"/>
      <c r="AU189" s="576"/>
      <c r="AV189" s="576"/>
      <c r="AW189" s="576"/>
      <c r="AX189" s="576"/>
      <c r="AY189" s="576"/>
      <c r="AZ189" s="576"/>
      <c r="BA189" s="576"/>
      <c r="BB189" s="576"/>
      <c r="BC189" s="576"/>
      <c r="BD189" s="576"/>
      <c r="BE189" s="576"/>
      <c r="BF189" s="576"/>
      <c r="BG189" s="576"/>
      <c r="BH189" s="576"/>
      <c r="BI189" s="576"/>
      <c r="BJ189" s="576"/>
      <c r="BK189" s="576"/>
      <c r="BL189" s="576"/>
      <c r="BM189" s="576"/>
      <c r="BN189" s="576"/>
      <c r="BO189" s="576"/>
      <c r="BP189" s="576"/>
      <c r="BQ189" s="576"/>
      <c r="BR189" s="576"/>
      <c r="BS189" s="576"/>
      <c r="BT189" s="576"/>
      <c r="BU189" s="576"/>
      <c r="BV189" s="576"/>
      <c r="BW189" s="576"/>
      <c r="BX189" s="576"/>
      <c r="BY189" s="576"/>
      <c r="BZ189" s="576"/>
      <c r="CA189" s="576"/>
      <c r="CB189" s="576"/>
      <c r="CC189" s="576"/>
      <c r="CD189" s="576"/>
      <c r="CE189" s="576"/>
      <c r="CF189" s="243">
        <f>CF191</f>
        <v>36487.9</v>
      </c>
      <c r="CG189" s="243"/>
      <c r="CH189" s="243"/>
      <c r="CI189" s="243"/>
      <c r="CJ189" s="243"/>
      <c r="CK189" s="243"/>
      <c r="CL189" s="243"/>
      <c r="CM189" s="243"/>
      <c r="CN189" s="243"/>
      <c r="CO189" s="243"/>
      <c r="CP189" s="243"/>
      <c r="CQ189" s="243"/>
      <c r="CR189" s="243"/>
      <c r="CS189" s="243"/>
      <c r="CT189" s="243"/>
      <c r="CU189" s="243"/>
      <c r="CV189" s="243"/>
    </row>
    <row r="190" spans="1:100" s="78" customFormat="1" ht="15" customHeight="1">
      <c r="A190" s="300" t="s">
        <v>327</v>
      </c>
      <c r="B190" s="300"/>
      <c r="C190" s="300"/>
      <c r="D190" s="300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  <c r="AJ190" s="300"/>
      <c r="AK190" s="246" t="s">
        <v>328</v>
      </c>
      <c r="AL190" s="246"/>
      <c r="AM190" s="246"/>
      <c r="AN190" s="246"/>
      <c r="AO190" s="246"/>
      <c r="AP190" s="246"/>
      <c r="AQ190" s="246"/>
      <c r="AR190" s="246"/>
      <c r="AS190" s="246"/>
      <c r="AT190" s="246"/>
      <c r="AU190" s="246"/>
      <c r="AV190" s="246"/>
      <c r="AW190" s="246"/>
      <c r="AX190" s="246"/>
      <c r="AY190" s="246"/>
      <c r="AZ190" s="246"/>
      <c r="BA190" s="246"/>
      <c r="BB190" s="246"/>
      <c r="BC190" s="246"/>
      <c r="BD190" s="246"/>
      <c r="BE190" s="246"/>
      <c r="BF190" s="246"/>
      <c r="BG190" s="246"/>
      <c r="BH190" s="246"/>
      <c r="BI190" s="246"/>
      <c r="BJ190" s="246"/>
      <c r="BK190" s="246"/>
      <c r="BL190" s="246"/>
      <c r="BM190" s="246"/>
      <c r="BN190" s="246"/>
      <c r="BO190" s="246"/>
      <c r="BP190" s="246"/>
      <c r="BQ190" s="246"/>
      <c r="BR190" s="246"/>
      <c r="BS190" s="246"/>
      <c r="BT190" s="246"/>
      <c r="BU190" s="246"/>
      <c r="BV190" s="246"/>
      <c r="BW190" s="246"/>
      <c r="BX190" s="246"/>
      <c r="BY190" s="246"/>
      <c r="BZ190" s="246"/>
      <c r="CA190" s="246"/>
      <c r="CB190" s="246"/>
      <c r="CC190" s="246"/>
      <c r="CD190" s="246"/>
      <c r="CE190" s="246"/>
      <c r="CF190" s="242">
        <f>CF191</f>
        <v>36487.9</v>
      </c>
      <c r="CG190" s="242"/>
      <c r="CH190" s="242"/>
      <c r="CI190" s="242"/>
      <c r="CJ190" s="242"/>
      <c r="CK190" s="242"/>
      <c r="CL190" s="242"/>
      <c r="CM190" s="242"/>
      <c r="CN190" s="242"/>
      <c r="CO190" s="242"/>
      <c r="CP190" s="242"/>
      <c r="CQ190" s="242"/>
      <c r="CR190" s="242"/>
      <c r="CS190" s="242"/>
      <c r="CT190" s="242"/>
      <c r="CU190" s="242"/>
      <c r="CV190" s="242"/>
    </row>
    <row r="191" spans="1:100" s="78" customFormat="1" ht="15" customHeight="1">
      <c r="A191" s="300" t="s">
        <v>329</v>
      </c>
      <c r="B191" s="300"/>
      <c r="C191" s="300"/>
      <c r="D191" s="300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  <c r="X191" s="300"/>
      <c r="Y191" s="300"/>
      <c r="Z191" s="300"/>
      <c r="AA191" s="300"/>
      <c r="AB191" s="300"/>
      <c r="AC191" s="300"/>
      <c r="AD191" s="300"/>
      <c r="AE191" s="300"/>
      <c r="AF191" s="300"/>
      <c r="AG191" s="300"/>
      <c r="AH191" s="300"/>
      <c r="AI191" s="300"/>
      <c r="AJ191" s="300"/>
      <c r="AK191" s="246" t="s">
        <v>674</v>
      </c>
      <c r="AL191" s="246"/>
      <c r="AM191" s="246"/>
      <c r="AN191" s="246"/>
      <c r="AO191" s="246"/>
      <c r="AP191" s="246"/>
      <c r="AQ191" s="246"/>
      <c r="AR191" s="246"/>
      <c r="AS191" s="246"/>
      <c r="AT191" s="246"/>
      <c r="AU191" s="246"/>
      <c r="AV191" s="246"/>
      <c r="AW191" s="246"/>
      <c r="AX191" s="246"/>
      <c r="AY191" s="246"/>
      <c r="AZ191" s="246"/>
      <c r="BA191" s="246"/>
      <c r="BB191" s="246"/>
      <c r="BC191" s="246"/>
      <c r="BD191" s="246"/>
      <c r="BE191" s="246"/>
      <c r="BF191" s="246"/>
      <c r="BG191" s="246"/>
      <c r="BH191" s="246"/>
      <c r="BI191" s="246"/>
      <c r="BJ191" s="246"/>
      <c r="BK191" s="246"/>
      <c r="BL191" s="246"/>
      <c r="BM191" s="246"/>
      <c r="BN191" s="246"/>
      <c r="BO191" s="246"/>
      <c r="BP191" s="246"/>
      <c r="BQ191" s="246"/>
      <c r="BR191" s="246"/>
      <c r="BS191" s="246"/>
      <c r="BT191" s="246"/>
      <c r="BU191" s="246"/>
      <c r="BV191" s="246"/>
      <c r="BW191" s="246"/>
      <c r="BX191" s="246"/>
      <c r="BY191" s="246"/>
      <c r="BZ191" s="246"/>
      <c r="CA191" s="246"/>
      <c r="CB191" s="246"/>
      <c r="CC191" s="246"/>
      <c r="CD191" s="246"/>
      <c r="CE191" s="246"/>
      <c r="CF191" s="242">
        <f>CF192</f>
        <v>36487.9</v>
      </c>
      <c r="CG191" s="242"/>
      <c r="CH191" s="242"/>
      <c r="CI191" s="242"/>
      <c r="CJ191" s="242"/>
      <c r="CK191" s="242"/>
      <c r="CL191" s="242"/>
      <c r="CM191" s="242"/>
      <c r="CN191" s="242"/>
      <c r="CO191" s="242"/>
      <c r="CP191" s="242"/>
      <c r="CQ191" s="242"/>
      <c r="CR191" s="242"/>
      <c r="CS191" s="242"/>
      <c r="CT191" s="242"/>
      <c r="CU191" s="242"/>
      <c r="CV191" s="242"/>
    </row>
    <row r="192" spans="1:120" s="78" customFormat="1" ht="25.5" customHeight="1">
      <c r="A192" s="300" t="s">
        <v>538</v>
      </c>
      <c r="B192" s="300"/>
      <c r="C192" s="300"/>
      <c r="D192" s="300"/>
      <c r="E192" s="300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  <c r="X192" s="300"/>
      <c r="Y192" s="300"/>
      <c r="Z192" s="300"/>
      <c r="AA192" s="300"/>
      <c r="AB192" s="300"/>
      <c r="AC192" s="300"/>
      <c r="AD192" s="300"/>
      <c r="AE192" s="300"/>
      <c r="AF192" s="300"/>
      <c r="AG192" s="300"/>
      <c r="AH192" s="300"/>
      <c r="AI192" s="300"/>
      <c r="AJ192" s="300"/>
      <c r="AK192" s="246" t="s">
        <v>331</v>
      </c>
      <c r="AL192" s="246"/>
      <c r="AM192" s="246"/>
      <c r="AN192" s="246"/>
      <c r="AO192" s="246"/>
      <c r="AP192" s="246"/>
      <c r="AQ192" s="246"/>
      <c r="AR192" s="246"/>
      <c r="AS192" s="246"/>
      <c r="AT192" s="246"/>
      <c r="AU192" s="246"/>
      <c r="AV192" s="246"/>
      <c r="AW192" s="246"/>
      <c r="AX192" s="246"/>
      <c r="AY192" s="246"/>
      <c r="AZ192" s="246"/>
      <c r="BA192" s="246"/>
      <c r="BB192" s="246"/>
      <c r="BC192" s="246"/>
      <c r="BD192" s="246"/>
      <c r="BE192" s="246"/>
      <c r="BF192" s="246"/>
      <c r="BG192" s="246"/>
      <c r="BH192" s="246"/>
      <c r="BI192" s="246"/>
      <c r="BJ192" s="246"/>
      <c r="BK192" s="246"/>
      <c r="BL192" s="246"/>
      <c r="BM192" s="246"/>
      <c r="BN192" s="246"/>
      <c r="BO192" s="246"/>
      <c r="BP192" s="246"/>
      <c r="BQ192" s="246"/>
      <c r="BR192" s="246"/>
      <c r="BS192" s="246"/>
      <c r="BT192" s="246"/>
      <c r="BU192" s="246"/>
      <c r="BV192" s="246"/>
      <c r="BW192" s="246"/>
      <c r="BX192" s="246"/>
      <c r="BY192" s="246"/>
      <c r="BZ192" s="246"/>
      <c r="CA192" s="246"/>
      <c r="CB192" s="246"/>
      <c r="CC192" s="246"/>
      <c r="CD192" s="246"/>
      <c r="CE192" s="246"/>
      <c r="CF192" s="242">
        <f>'Расходы (4 прил.)'!G11</f>
        <v>36487.9</v>
      </c>
      <c r="CG192" s="242"/>
      <c r="CH192" s="242"/>
      <c r="CI192" s="242"/>
      <c r="CJ192" s="242"/>
      <c r="CK192" s="242"/>
      <c r="CL192" s="242"/>
      <c r="CM192" s="242"/>
      <c r="CN192" s="242"/>
      <c r="CO192" s="242"/>
      <c r="CP192" s="242"/>
      <c r="CQ192" s="242"/>
      <c r="CR192" s="242"/>
      <c r="CS192" s="242"/>
      <c r="CT192" s="242"/>
      <c r="CU192" s="242"/>
      <c r="CV192" s="242"/>
      <c r="CW192" s="247"/>
      <c r="CX192" s="248"/>
      <c r="CY192" s="248"/>
      <c r="CZ192" s="248"/>
      <c r="DA192" s="248"/>
      <c r="DB192" s="248"/>
      <c r="DC192" s="248"/>
      <c r="DD192" s="248"/>
      <c r="DE192" s="248"/>
      <c r="DF192" s="248"/>
      <c r="DG192" s="248"/>
      <c r="DH192" s="248"/>
      <c r="DI192" s="248"/>
      <c r="DJ192" s="248"/>
      <c r="DK192" s="248"/>
      <c r="DL192" s="248"/>
      <c r="DM192" s="248"/>
      <c r="DN192" s="248"/>
      <c r="DO192" s="248"/>
      <c r="DP192" s="248"/>
    </row>
    <row r="193" spans="1:120" s="71" customFormat="1" ht="15" customHeight="1" hidden="1">
      <c r="A193" s="249" t="s">
        <v>330</v>
      </c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49"/>
      <c r="AC193" s="249"/>
      <c r="AD193" s="249"/>
      <c r="AE193" s="249"/>
      <c r="AF193" s="249"/>
      <c r="AG193" s="249"/>
      <c r="AH193" s="249"/>
      <c r="AI193" s="249"/>
      <c r="AJ193" s="249"/>
      <c r="AK193" s="298" t="s">
        <v>332</v>
      </c>
      <c r="AL193" s="298"/>
      <c r="AM193" s="298"/>
      <c r="AN193" s="298"/>
      <c r="AO193" s="298"/>
      <c r="AP193" s="298"/>
      <c r="AQ193" s="298"/>
      <c r="AR193" s="298"/>
      <c r="AS193" s="298"/>
      <c r="AT193" s="298"/>
      <c r="AU193" s="298"/>
      <c r="AV193" s="298"/>
      <c r="AW193" s="298"/>
      <c r="AX193" s="298"/>
      <c r="AY193" s="298"/>
      <c r="AZ193" s="298"/>
      <c r="BA193" s="298"/>
      <c r="BB193" s="298"/>
      <c r="BC193" s="298"/>
      <c r="BD193" s="298"/>
      <c r="BE193" s="298"/>
      <c r="BF193" s="298"/>
      <c r="BG193" s="298"/>
      <c r="BH193" s="298"/>
      <c r="BI193" s="298"/>
      <c r="BJ193" s="298"/>
      <c r="BK193" s="298"/>
      <c r="BL193" s="298"/>
      <c r="BM193" s="298"/>
      <c r="BN193" s="298"/>
      <c r="BO193" s="298"/>
      <c r="BP193" s="298"/>
      <c r="BQ193" s="298"/>
      <c r="BR193" s="298"/>
      <c r="BS193" s="298"/>
      <c r="BT193" s="298"/>
      <c r="BU193" s="298"/>
      <c r="BV193" s="298"/>
      <c r="BW193" s="298"/>
      <c r="BX193" s="298"/>
      <c r="BY193" s="298"/>
      <c r="BZ193" s="298"/>
      <c r="CA193" s="298"/>
      <c r="CB193" s="298"/>
      <c r="CC193" s="298"/>
      <c r="CD193" s="298"/>
      <c r="CE193" s="298"/>
      <c r="CF193" s="297">
        <f>CF194</f>
        <v>1903.199999999997</v>
      </c>
      <c r="CG193" s="297"/>
      <c r="CH193" s="297"/>
      <c r="CI193" s="297"/>
      <c r="CJ193" s="297"/>
      <c r="CK193" s="297"/>
      <c r="CL193" s="297"/>
      <c r="CM193" s="297"/>
      <c r="CN193" s="297"/>
      <c r="CO193" s="297"/>
      <c r="CP193" s="297"/>
      <c r="CQ193" s="297"/>
      <c r="CR193" s="297"/>
      <c r="CS193" s="297"/>
      <c r="CT193" s="297"/>
      <c r="CU193" s="297"/>
      <c r="CV193" s="297"/>
      <c r="CW193" s="239"/>
      <c r="CX193" s="239"/>
      <c r="CY193" s="239"/>
      <c r="CZ193" s="239"/>
      <c r="DA193" s="239"/>
      <c r="DB193" s="239"/>
      <c r="DC193" s="239"/>
      <c r="DD193" s="239"/>
      <c r="DE193" s="239"/>
      <c r="DF193" s="239"/>
      <c r="DG193" s="239"/>
      <c r="DH193" s="239"/>
      <c r="DI193" s="239"/>
      <c r="DJ193" s="239"/>
      <c r="DK193" s="239"/>
      <c r="DL193" s="239"/>
      <c r="DM193" s="239"/>
      <c r="DN193" s="239"/>
      <c r="DO193" s="239"/>
      <c r="DP193" s="239"/>
    </row>
    <row r="194" spans="1:100" ht="15" customHeight="1" hidden="1">
      <c r="A194" s="249" t="s">
        <v>330</v>
      </c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49"/>
      <c r="V194" s="249"/>
      <c r="W194" s="249"/>
      <c r="X194" s="249"/>
      <c r="Y194" s="249"/>
      <c r="Z194" s="249"/>
      <c r="AA194" s="249"/>
      <c r="AB194" s="249"/>
      <c r="AC194" s="249"/>
      <c r="AD194" s="249"/>
      <c r="AE194" s="249"/>
      <c r="AF194" s="249"/>
      <c r="AG194" s="249"/>
      <c r="AH194" s="249"/>
      <c r="AI194" s="249"/>
      <c r="AJ194" s="249"/>
      <c r="AK194" s="298" t="s">
        <v>245</v>
      </c>
      <c r="AL194" s="298"/>
      <c r="AM194" s="298"/>
      <c r="AN194" s="298"/>
      <c r="AO194" s="298"/>
      <c r="AP194" s="298"/>
      <c r="AQ194" s="298"/>
      <c r="AR194" s="298"/>
      <c r="AS194" s="298"/>
      <c r="AT194" s="298"/>
      <c r="AU194" s="298"/>
      <c r="AV194" s="298"/>
      <c r="AW194" s="298"/>
      <c r="AX194" s="298"/>
      <c r="AY194" s="298"/>
      <c r="AZ194" s="298"/>
      <c r="BA194" s="298"/>
      <c r="BB194" s="298"/>
      <c r="BC194" s="298"/>
      <c r="BD194" s="298"/>
      <c r="BE194" s="298"/>
      <c r="BF194" s="298"/>
      <c r="BG194" s="298"/>
      <c r="BH194" s="298"/>
      <c r="BI194" s="298"/>
      <c r="BJ194" s="298"/>
      <c r="BK194" s="298"/>
      <c r="BL194" s="298"/>
      <c r="BM194" s="298"/>
      <c r="BN194" s="298"/>
      <c r="BO194" s="298"/>
      <c r="BP194" s="298"/>
      <c r="BQ194" s="298"/>
      <c r="BR194" s="298"/>
      <c r="BS194" s="298"/>
      <c r="BT194" s="298"/>
      <c r="BU194" s="298"/>
      <c r="BV194" s="298"/>
      <c r="BW194" s="298"/>
      <c r="BX194" s="298"/>
      <c r="BY194" s="298"/>
      <c r="BZ194" s="298"/>
      <c r="CA194" s="298"/>
      <c r="CB194" s="298"/>
      <c r="CC194" s="298"/>
      <c r="CD194" s="298"/>
      <c r="CE194" s="298"/>
      <c r="CF194" s="296">
        <f>CF185+CF189</f>
        <v>1903.199999999997</v>
      </c>
      <c r="CG194" s="296"/>
      <c r="CH194" s="296"/>
      <c r="CI194" s="296"/>
      <c r="CJ194" s="296"/>
      <c r="CK194" s="296"/>
      <c r="CL194" s="296"/>
      <c r="CM194" s="296"/>
      <c r="CN194" s="296"/>
      <c r="CO194" s="296"/>
      <c r="CP194" s="296"/>
      <c r="CQ194" s="296"/>
      <c r="CR194" s="296"/>
      <c r="CS194" s="296"/>
      <c r="CT194" s="296"/>
      <c r="CU194" s="296"/>
      <c r="CV194" s="296"/>
    </row>
    <row r="195" spans="1:100" ht="15" customHeight="1">
      <c r="A195" s="219" t="s">
        <v>395</v>
      </c>
      <c r="B195" s="219"/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9"/>
      <c r="Z195" s="219"/>
      <c r="AA195" s="219"/>
      <c r="AB195" s="219"/>
      <c r="AC195" s="219"/>
      <c r="AD195" s="219"/>
      <c r="AE195" s="219"/>
      <c r="AF195" s="219"/>
      <c r="AG195" s="219"/>
      <c r="AH195" s="219"/>
      <c r="AI195" s="219"/>
      <c r="AJ195" s="219"/>
      <c r="AK195" s="220" t="s">
        <v>332</v>
      </c>
      <c r="AL195" s="221"/>
      <c r="AM195" s="221"/>
      <c r="AN195" s="221"/>
      <c r="AO195" s="221"/>
      <c r="AP195" s="221"/>
      <c r="AQ195" s="221"/>
      <c r="AR195" s="221"/>
      <c r="AS195" s="221"/>
      <c r="AT195" s="221"/>
      <c r="AU195" s="221"/>
      <c r="AV195" s="221"/>
      <c r="AW195" s="221"/>
      <c r="AX195" s="221"/>
      <c r="AY195" s="221"/>
      <c r="AZ195" s="221"/>
      <c r="BA195" s="221"/>
      <c r="BB195" s="221"/>
      <c r="BC195" s="221"/>
      <c r="BD195" s="221"/>
      <c r="BE195" s="221"/>
      <c r="BF195" s="221"/>
      <c r="BG195" s="221"/>
      <c r="BH195" s="221"/>
      <c r="BI195" s="221"/>
      <c r="BJ195" s="221"/>
      <c r="BK195" s="221"/>
      <c r="BL195" s="221"/>
      <c r="BM195" s="221"/>
      <c r="BN195" s="221"/>
      <c r="BO195" s="221"/>
      <c r="BP195" s="221"/>
      <c r="BQ195" s="221"/>
      <c r="BR195" s="221"/>
      <c r="BS195" s="221"/>
      <c r="BT195" s="221"/>
      <c r="BU195" s="221"/>
      <c r="BV195" s="221"/>
      <c r="BW195" s="221"/>
      <c r="BX195" s="221"/>
      <c r="BY195" s="221"/>
      <c r="BZ195" s="221"/>
      <c r="CA195" s="221"/>
      <c r="CB195" s="221"/>
      <c r="CC195" s="221"/>
      <c r="CD195" s="221"/>
      <c r="CE195" s="222"/>
      <c r="CF195" s="295">
        <f>CF184</f>
        <v>1903.199999999997</v>
      </c>
      <c r="CG195" s="295"/>
      <c r="CH195" s="295"/>
      <c r="CI195" s="295"/>
      <c r="CJ195" s="295"/>
      <c r="CK195" s="295"/>
      <c r="CL195" s="295"/>
      <c r="CM195" s="295"/>
      <c r="CN195" s="295"/>
      <c r="CO195" s="295"/>
      <c r="CP195" s="295"/>
      <c r="CQ195" s="295"/>
      <c r="CR195" s="295"/>
      <c r="CS195" s="295"/>
      <c r="CT195" s="295"/>
      <c r="CU195" s="295"/>
      <c r="CV195" s="295"/>
    </row>
    <row r="196" spans="1:100" ht="15" customHeight="1" hidden="1">
      <c r="A196" s="294"/>
      <c r="B196" s="294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94"/>
      <c r="AD196" s="294"/>
      <c r="AE196" s="294"/>
      <c r="AF196" s="294"/>
      <c r="AG196" s="294"/>
      <c r="AH196" s="294"/>
      <c r="AI196" s="294"/>
      <c r="AJ196" s="294"/>
      <c r="AK196" s="293"/>
      <c r="AL196" s="293"/>
      <c r="AM196" s="293"/>
      <c r="AN196" s="293"/>
      <c r="AO196" s="293"/>
      <c r="AP196" s="293"/>
      <c r="AQ196" s="293"/>
      <c r="AR196" s="293"/>
      <c r="AS196" s="293"/>
      <c r="AT196" s="293"/>
      <c r="AU196" s="293"/>
      <c r="AV196" s="293"/>
      <c r="AW196" s="293"/>
      <c r="AX196" s="293"/>
      <c r="AY196" s="293"/>
      <c r="AZ196" s="293"/>
      <c r="BA196" s="293"/>
      <c r="BB196" s="293"/>
      <c r="BC196" s="293"/>
      <c r="BD196" s="293"/>
      <c r="BE196" s="293"/>
      <c r="BF196" s="293"/>
      <c r="BG196" s="293"/>
      <c r="BH196" s="293"/>
      <c r="BI196" s="293"/>
      <c r="BJ196" s="293"/>
      <c r="BK196" s="293"/>
      <c r="BL196" s="293"/>
      <c r="BM196" s="293"/>
      <c r="BN196" s="293"/>
      <c r="BO196" s="293"/>
      <c r="BP196" s="293"/>
      <c r="BQ196" s="293"/>
      <c r="BR196" s="293"/>
      <c r="BS196" s="293"/>
      <c r="BT196" s="293"/>
      <c r="BU196" s="293"/>
      <c r="BV196" s="293"/>
      <c r="BW196" s="293"/>
      <c r="BX196" s="293"/>
      <c r="BY196" s="293"/>
      <c r="BZ196" s="293"/>
      <c r="CA196" s="293"/>
      <c r="CB196" s="293"/>
      <c r="CC196" s="293"/>
      <c r="CD196" s="293"/>
      <c r="CE196" s="293"/>
      <c r="CF196" s="218"/>
      <c r="CG196" s="218"/>
      <c r="CH196" s="218"/>
      <c r="CI196" s="218"/>
      <c r="CJ196" s="218"/>
      <c r="CK196" s="218"/>
      <c r="CL196" s="218"/>
      <c r="CM196" s="218"/>
      <c r="CN196" s="218"/>
      <c r="CO196" s="218"/>
      <c r="CP196" s="218"/>
      <c r="CQ196" s="218"/>
      <c r="CR196" s="218"/>
      <c r="CS196" s="218"/>
      <c r="CT196" s="218"/>
      <c r="CU196" s="218"/>
      <c r="CV196" s="218"/>
    </row>
    <row r="197" spans="1:100" ht="15" customHeight="1" hidden="1">
      <c r="A197" s="216"/>
      <c r="B197" s="216"/>
      <c r="C197" s="216"/>
      <c r="D197" s="216"/>
      <c r="E197" s="216"/>
      <c r="F197" s="216"/>
      <c r="G197" s="216"/>
      <c r="H197" s="216"/>
      <c r="I197" s="216"/>
      <c r="J197" s="216"/>
      <c r="K197" s="216"/>
      <c r="L197" s="216"/>
      <c r="M197" s="216"/>
      <c r="N197" s="216"/>
      <c r="O197" s="216"/>
      <c r="P197" s="216"/>
      <c r="Q197" s="216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215"/>
      <c r="BW197" s="215"/>
      <c r="BX197" s="215"/>
      <c r="BY197" s="215"/>
      <c r="BZ197" s="215"/>
      <c r="CA197" s="215"/>
      <c r="CB197" s="215"/>
      <c r="CC197" s="215"/>
      <c r="CD197" s="215"/>
      <c r="CE197" s="215"/>
      <c r="CF197" s="218"/>
      <c r="CG197" s="218"/>
      <c r="CH197" s="218"/>
      <c r="CI197" s="218"/>
      <c r="CJ197" s="218"/>
      <c r="CK197" s="218"/>
      <c r="CL197" s="218"/>
      <c r="CM197" s="218"/>
      <c r="CN197" s="218"/>
      <c r="CO197" s="218"/>
      <c r="CP197" s="218"/>
      <c r="CQ197" s="218"/>
      <c r="CR197" s="218"/>
      <c r="CS197" s="218"/>
      <c r="CT197" s="218"/>
      <c r="CU197" s="218"/>
      <c r="CV197" s="218"/>
    </row>
    <row r="198" spans="1:100" ht="15" customHeight="1" hidden="1">
      <c r="A198" s="216"/>
      <c r="B198" s="216"/>
      <c r="C198" s="216"/>
      <c r="D198" s="216"/>
      <c r="E198" s="216"/>
      <c r="F198" s="216"/>
      <c r="G198" s="216"/>
      <c r="H198" s="216"/>
      <c r="I198" s="216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  <c r="AC198" s="216"/>
      <c r="AD198" s="216"/>
      <c r="AE198" s="216"/>
      <c r="AF198" s="216"/>
      <c r="AG198" s="216"/>
      <c r="AH198" s="216"/>
      <c r="AI198" s="216"/>
      <c r="AJ198" s="216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5"/>
      <c r="BQ198" s="215"/>
      <c r="BR198" s="215"/>
      <c r="BS198" s="215"/>
      <c r="BT198" s="215"/>
      <c r="BU198" s="215"/>
      <c r="BV198" s="215"/>
      <c r="BW198" s="215"/>
      <c r="BX198" s="215"/>
      <c r="BY198" s="215"/>
      <c r="BZ198" s="215"/>
      <c r="CA198" s="215"/>
      <c r="CB198" s="215"/>
      <c r="CC198" s="215"/>
      <c r="CD198" s="215"/>
      <c r="CE198" s="215"/>
      <c r="CF198" s="218"/>
      <c r="CG198" s="218"/>
      <c r="CH198" s="218"/>
      <c r="CI198" s="218"/>
      <c r="CJ198" s="218"/>
      <c r="CK198" s="218"/>
      <c r="CL198" s="218"/>
      <c r="CM198" s="218"/>
      <c r="CN198" s="218"/>
      <c r="CO198" s="218"/>
      <c r="CP198" s="218"/>
      <c r="CQ198" s="218"/>
      <c r="CR198" s="218"/>
      <c r="CS198" s="218"/>
      <c r="CT198" s="218"/>
      <c r="CU198" s="218"/>
      <c r="CV198" s="218"/>
    </row>
    <row r="199" spans="1:100" ht="15" customHeight="1" hidden="1">
      <c r="A199" s="216"/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6"/>
      <c r="N199" s="216"/>
      <c r="O199" s="216"/>
      <c r="P199" s="216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  <c r="AC199" s="216"/>
      <c r="AD199" s="216"/>
      <c r="AE199" s="216"/>
      <c r="AF199" s="216"/>
      <c r="AG199" s="216"/>
      <c r="AH199" s="216"/>
      <c r="AI199" s="216"/>
      <c r="AJ199" s="216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5"/>
      <c r="BI199" s="215"/>
      <c r="BJ199" s="215"/>
      <c r="BK199" s="215"/>
      <c r="BL199" s="215"/>
      <c r="BM199" s="215"/>
      <c r="BN199" s="215"/>
      <c r="BO199" s="215"/>
      <c r="BP199" s="215"/>
      <c r="BQ199" s="215"/>
      <c r="BR199" s="215"/>
      <c r="BS199" s="215"/>
      <c r="BT199" s="215"/>
      <c r="BU199" s="215"/>
      <c r="BV199" s="215"/>
      <c r="BW199" s="215"/>
      <c r="BX199" s="215"/>
      <c r="BY199" s="215"/>
      <c r="BZ199" s="215"/>
      <c r="CA199" s="215"/>
      <c r="CB199" s="215"/>
      <c r="CC199" s="215"/>
      <c r="CD199" s="215"/>
      <c r="CE199" s="215"/>
      <c r="CF199" s="218"/>
      <c r="CG199" s="218"/>
      <c r="CH199" s="218"/>
      <c r="CI199" s="218"/>
      <c r="CJ199" s="218"/>
      <c r="CK199" s="218"/>
      <c r="CL199" s="218"/>
      <c r="CM199" s="218"/>
      <c r="CN199" s="218"/>
      <c r="CO199" s="218"/>
      <c r="CP199" s="218"/>
      <c r="CQ199" s="218"/>
      <c r="CR199" s="218"/>
      <c r="CS199" s="218"/>
      <c r="CT199" s="218"/>
      <c r="CU199" s="218"/>
      <c r="CV199" s="218"/>
    </row>
    <row r="200" spans="1:100" ht="15" customHeight="1" hidden="1">
      <c r="A200" s="216"/>
      <c r="B200" s="216"/>
      <c r="C200" s="216"/>
      <c r="D200" s="216"/>
      <c r="E200" s="216"/>
      <c r="F200" s="216"/>
      <c r="G200" s="216"/>
      <c r="H200" s="216"/>
      <c r="I200" s="216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  <c r="AC200" s="216"/>
      <c r="AD200" s="216"/>
      <c r="AE200" s="216"/>
      <c r="AF200" s="216"/>
      <c r="AG200" s="216"/>
      <c r="AH200" s="216"/>
      <c r="AI200" s="216"/>
      <c r="AJ200" s="216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5"/>
      <c r="BD200" s="215"/>
      <c r="BE200" s="215"/>
      <c r="BF200" s="215"/>
      <c r="BG200" s="215"/>
      <c r="BH200" s="215"/>
      <c r="BI200" s="215"/>
      <c r="BJ200" s="215"/>
      <c r="BK200" s="215"/>
      <c r="BL200" s="215"/>
      <c r="BM200" s="215"/>
      <c r="BN200" s="215"/>
      <c r="BO200" s="215"/>
      <c r="BP200" s="215"/>
      <c r="BQ200" s="215"/>
      <c r="BR200" s="215"/>
      <c r="BS200" s="215"/>
      <c r="BT200" s="215"/>
      <c r="BU200" s="215"/>
      <c r="BV200" s="215"/>
      <c r="BW200" s="215"/>
      <c r="BX200" s="215"/>
      <c r="BY200" s="215"/>
      <c r="BZ200" s="215"/>
      <c r="CA200" s="215"/>
      <c r="CB200" s="215"/>
      <c r="CC200" s="215"/>
      <c r="CD200" s="215"/>
      <c r="CE200" s="215"/>
      <c r="CF200" s="218"/>
      <c r="CG200" s="218"/>
      <c r="CH200" s="218"/>
      <c r="CI200" s="218"/>
      <c r="CJ200" s="218"/>
      <c r="CK200" s="218"/>
      <c r="CL200" s="218"/>
      <c r="CM200" s="218"/>
      <c r="CN200" s="218"/>
      <c r="CO200" s="218"/>
      <c r="CP200" s="218"/>
      <c r="CQ200" s="218"/>
      <c r="CR200" s="218"/>
      <c r="CS200" s="218"/>
      <c r="CT200" s="218"/>
      <c r="CU200" s="218"/>
      <c r="CV200" s="218"/>
    </row>
    <row r="201" spans="1:100" ht="15" customHeight="1" hidden="1">
      <c r="A201" s="216"/>
      <c r="B201" s="216"/>
      <c r="C201" s="216"/>
      <c r="D201" s="216"/>
      <c r="E201" s="216"/>
      <c r="F201" s="216"/>
      <c r="G201" s="216"/>
      <c r="H201" s="216"/>
      <c r="I201" s="216"/>
      <c r="J201" s="216"/>
      <c r="K201" s="216"/>
      <c r="L201" s="216"/>
      <c r="M201" s="216"/>
      <c r="N201" s="216"/>
      <c r="O201" s="216"/>
      <c r="P201" s="216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  <c r="AC201" s="216"/>
      <c r="AD201" s="216"/>
      <c r="AE201" s="216"/>
      <c r="AF201" s="216"/>
      <c r="AG201" s="216"/>
      <c r="AH201" s="216"/>
      <c r="AI201" s="216"/>
      <c r="AJ201" s="216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  <c r="BI201" s="215"/>
      <c r="BJ201" s="215"/>
      <c r="BK201" s="215"/>
      <c r="BL201" s="215"/>
      <c r="BM201" s="215"/>
      <c r="BN201" s="215"/>
      <c r="BO201" s="215"/>
      <c r="BP201" s="215"/>
      <c r="BQ201" s="215"/>
      <c r="BR201" s="215"/>
      <c r="BS201" s="215"/>
      <c r="BT201" s="215"/>
      <c r="BU201" s="215"/>
      <c r="BV201" s="215"/>
      <c r="BW201" s="215"/>
      <c r="BX201" s="215"/>
      <c r="BY201" s="215"/>
      <c r="BZ201" s="215"/>
      <c r="CA201" s="215"/>
      <c r="CB201" s="215"/>
      <c r="CC201" s="215"/>
      <c r="CD201" s="215"/>
      <c r="CE201" s="215"/>
      <c r="CF201" s="218"/>
      <c r="CG201" s="218"/>
      <c r="CH201" s="218"/>
      <c r="CI201" s="218"/>
      <c r="CJ201" s="218"/>
      <c r="CK201" s="218"/>
      <c r="CL201" s="218"/>
      <c r="CM201" s="218"/>
      <c r="CN201" s="218"/>
      <c r="CO201" s="218"/>
      <c r="CP201" s="218"/>
      <c r="CQ201" s="218"/>
      <c r="CR201" s="218"/>
      <c r="CS201" s="218"/>
      <c r="CT201" s="218"/>
      <c r="CU201" s="218"/>
      <c r="CV201" s="218"/>
    </row>
    <row r="202" spans="1:100" ht="15" customHeight="1" hidden="1">
      <c r="A202" s="216"/>
      <c r="B202" s="216"/>
      <c r="C202" s="216"/>
      <c r="D202" s="216"/>
      <c r="E202" s="216"/>
      <c r="F202" s="216"/>
      <c r="G202" s="216"/>
      <c r="H202" s="216"/>
      <c r="I202" s="216"/>
      <c r="J202" s="216"/>
      <c r="K202" s="216"/>
      <c r="L202" s="216"/>
      <c r="M202" s="216"/>
      <c r="N202" s="216"/>
      <c r="O202" s="216"/>
      <c r="P202" s="216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  <c r="AC202" s="216"/>
      <c r="AD202" s="216"/>
      <c r="AE202" s="216"/>
      <c r="AF202" s="216"/>
      <c r="AG202" s="216"/>
      <c r="AH202" s="216"/>
      <c r="AI202" s="216"/>
      <c r="AJ202" s="216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5"/>
      <c r="BI202" s="215"/>
      <c r="BJ202" s="215"/>
      <c r="BK202" s="215"/>
      <c r="BL202" s="215"/>
      <c r="BM202" s="215"/>
      <c r="BN202" s="215"/>
      <c r="BO202" s="215"/>
      <c r="BP202" s="215"/>
      <c r="BQ202" s="215"/>
      <c r="BR202" s="215"/>
      <c r="BS202" s="215"/>
      <c r="BT202" s="215"/>
      <c r="BU202" s="215"/>
      <c r="BV202" s="215"/>
      <c r="BW202" s="215"/>
      <c r="BX202" s="215"/>
      <c r="BY202" s="215"/>
      <c r="BZ202" s="215"/>
      <c r="CA202" s="215"/>
      <c r="CB202" s="215"/>
      <c r="CC202" s="215"/>
      <c r="CD202" s="215"/>
      <c r="CE202" s="215"/>
      <c r="CF202" s="218"/>
      <c r="CG202" s="218"/>
      <c r="CH202" s="218"/>
      <c r="CI202" s="218"/>
      <c r="CJ202" s="218"/>
      <c r="CK202" s="218"/>
      <c r="CL202" s="218"/>
      <c r="CM202" s="218"/>
      <c r="CN202" s="218"/>
      <c r="CO202" s="218"/>
      <c r="CP202" s="218"/>
      <c r="CQ202" s="218"/>
      <c r="CR202" s="218"/>
      <c r="CS202" s="218"/>
      <c r="CT202" s="218"/>
      <c r="CU202" s="218"/>
      <c r="CV202" s="218"/>
    </row>
    <row r="203" spans="1:100" ht="15" customHeight="1" hidden="1">
      <c r="A203" s="216"/>
      <c r="B203" s="216"/>
      <c r="C203" s="216"/>
      <c r="D203" s="216"/>
      <c r="E203" s="216"/>
      <c r="F203" s="216"/>
      <c r="G203" s="216"/>
      <c r="H203" s="216"/>
      <c r="I203" s="216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  <c r="AC203" s="216"/>
      <c r="AD203" s="216"/>
      <c r="AE203" s="216"/>
      <c r="AF203" s="216"/>
      <c r="AG203" s="216"/>
      <c r="AH203" s="216"/>
      <c r="AI203" s="216"/>
      <c r="AJ203" s="216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  <c r="BI203" s="215"/>
      <c r="BJ203" s="215"/>
      <c r="BK203" s="215"/>
      <c r="BL203" s="215"/>
      <c r="BM203" s="215"/>
      <c r="BN203" s="215"/>
      <c r="BO203" s="215"/>
      <c r="BP203" s="215"/>
      <c r="BQ203" s="215"/>
      <c r="BR203" s="215"/>
      <c r="BS203" s="215"/>
      <c r="BT203" s="215"/>
      <c r="BU203" s="215"/>
      <c r="BV203" s="215"/>
      <c r="BW203" s="215"/>
      <c r="BX203" s="215"/>
      <c r="BY203" s="215"/>
      <c r="BZ203" s="215"/>
      <c r="CA203" s="215"/>
      <c r="CB203" s="215"/>
      <c r="CC203" s="215"/>
      <c r="CD203" s="215"/>
      <c r="CE203" s="215"/>
      <c r="CF203" s="218"/>
      <c r="CG203" s="218"/>
      <c r="CH203" s="218"/>
      <c r="CI203" s="218"/>
      <c r="CJ203" s="218"/>
      <c r="CK203" s="218"/>
      <c r="CL203" s="218"/>
      <c r="CM203" s="218"/>
      <c r="CN203" s="218"/>
      <c r="CO203" s="218"/>
      <c r="CP203" s="218"/>
      <c r="CQ203" s="218"/>
      <c r="CR203" s="218"/>
      <c r="CS203" s="218"/>
      <c r="CT203" s="218"/>
      <c r="CU203" s="218"/>
      <c r="CV203" s="218"/>
    </row>
    <row r="204" spans="1:100" ht="15" customHeight="1" hidden="1">
      <c r="A204" s="216"/>
      <c r="B204" s="216"/>
      <c r="C204" s="216"/>
      <c r="D204" s="216"/>
      <c r="E204" s="216"/>
      <c r="F204" s="216"/>
      <c r="G204" s="216"/>
      <c r="H204" s="216"/>
      <c r="I204" s="216"/>
      <c r="J204" s="216"/>
      <c r="K204" s="216"/>
      <c r="L204" s="216"/>
      <c r="M204" s="216"/>
      <c r="N204" s="216"/>
      <c r="O204" s="216"/>
      <c r="P204" s="216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  <c r="BI204" s="215"/>
      <c r="BJ204" s="215"/>
      <c r="BK204" s="215"/>
      <c r="BL204" s="215"/>
      <c r="BM204" s="215"/>
      <c r="BN204" s="215"/>
      <c r="BO204" s="215"/>
      <c r="BP204" s="215"/>
      <c r="BQ204" s="215"/>
      <c r="BR204" s="215"/>
      <c r="BS204" s="215"/>
      <c r="BT204" s="215"/>
      <c r="BU204" s="215"/>
      <c r="BV204" s="215"/>
      <c r="BW204" s="215"/>
      <c r="BX204" s="215"/>
      <c r="BY204" s="215"/>
      <c r="BZ204" s="215"/>
      <c r="CA204" s="215"/>
      <c r="CB204" s="215"/>
      <c r="CC204" s="215"/>
      <c r="CD204" s="215"/>
      <c r="CE204" s="215"/>
      <c r="CF204" s="218"/>
      <c r="CG204" s="218"/>
      <c r="CH204" s="218"/>
      <c r="CI204" s="218"/>
      <c r="CJ204" s="218"/>
      <c r="CK204" s="218"/>
      <c r="CL204" s="218"/>
      <c r="CM204" s="218"/>
      <c r="CN204" s="218"/>
      <c r="CO204" s="218"/>
      <c r="CP204" s="218"/>
      <c r="CQ204" s="218"/>
      <c r="CR204" s="218"/>
      <c r="CS204" s="218"/>
      <c r="CT204" s="218"/>
      <c r="CU204" s="218"/>
      <c r="CV204" s="218"/>
    </row>
    <row r="205" spans="1:100" ht="15" customHeight="1" hidden="1">
      <c r="A205" s="216"/>
      <c r="B205" s="216"/>
      <c r="C205" s="216"/>
      <c r="D205" s="216"/>
      <c r="E205" s="216"/>
      <c r="F205" s="216"/>
      <c r="G205" s="216"/>
      <c r="H205" s="216"/>
      <c r="I205" s="216"/>
      <c r="J205" s="216"/>
      <c r="K205" s="216"/>
      <c r="L205" s="216"/>
      <c r="M205" s="216"/>
      <c r="N205" s="216"/>
      <c r="O205" s="216"/>
      <c r="P205" s="216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  <c r="AJ205" s="216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  <c r="BI205" s="215"/>
      <c r="BJ205" s="215"/>
      <c r="BK205" s="215"/>
      <c r="BL205" s="215"/>
      <c r="BM205" s="215"/>
      <c r="BN205" s="215"/>
      <c r="BO205" s="215"/>
      <c r="BP205" s="215"/>
      <c r="BQ205" s="215"/>
      <c r="BR205" s="215"/>
      <c r="BS205" s="215"/>
      <c r="BT205" s="215"/>
      <c r="BU205" s="215"/>
      <c r="BV205" s="215"/>
      <c r="BW205" s="215"/>
      <c r="BX205" s="215"/>
      <c r="BY205" s="215"/>
      <c r="BZ205" s="215"/>
      <c r="CA205" s="215"/>
      <c r="CB205" s="215"/>
      <c r="CC205" s="215"/>
      <c r="CD205" s="215"/>
      <c r="CE205" s="215"/>
      <c r="CF205" s="218"/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/>
      <c r="CU205" s="218"/>
      <c r="CV205" s="218"/>
    </row>
    <row r="206" spans="1:100" ht="15" customHeight="1" hidden="1">
      <c r="A206" s="216"/>
      <c r="B206" s="216"/>
      <c r="C206" s="216"/>
      <c r="D206" s="216"/>
      <c r="E206" s="216"/>
      <c r="F206" s="216"/>
      <c r="G206" s="216"/>
      <c r="H206" s="216"/>
      <c r="I206" s="216"/>
      <c r="J206" s="216"/>
      <c r="K206" s="216"/>
      <c r="L206" s="216"/>
      <c r="M206" s="216"/>
      <c r="N206" s="216"/>
      <c r="O206" s="216"/>
      <c r="P206" s="216"/>
      <c r="Q206" s="216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  <c r="AJ206" s="216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  <c r="BI206" s="215"/>
      <c r="BJ206" s="215"/>
      <c r="BK206" s="215"/>
      <c r="BL206" s="215"/>
      <c r="BM206" s="215"/>
      <c r="BN206" s="215"/>
      <c r="BO206" s="215"/>
      <c r="BP206" s="215"/>
      <c r="BQ206" s="215"/>
      <c r="BR206" s="215"/>
      <c r="BS206" s="215"/>
      <c r="BT206" s="215"/>
      <c r="BU206" s="215"/>
      <c r="BV206" s="215"/>
      <c r="BW206" s="215"/>
      <c r="BX206" s="215"/>
      <c r="BY206" s="215"/>
      <c r="BZ206" s="215"/>
      <c r="CA206" s="215"/>
      <c r="CB206" s="215"/>
      <c r="CC206" s="215"/>
      <c r="CD206" s="215"/>
      <c r="CE206" s="215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8"/>
      <c r="CP206" s="218"/>
      <c r="CQ206" s="218"/>
      <c r="CR206" s="218"/>
      <c r="CS206" s="218"/>
      <c r="CT206" s="218"/>
      <c r="CU206" s="218"/>
      <c r="CV206" s="218"/>
    </row>
    <row r="207" spans="1:100" ht="15" customHeight="1" hidden="1">
      <c r="A207" s="216"/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  <c r="AJ207" s="216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  <c r="BI207" s="215"/>
      <c r="BJ207" s="215"/>
      <c r="BK207" s="215"/>
      <c r="BL207" s="215"/>
      <c r="BM207" s="215"/>
      <c r="BN207" s="215"/>
      <c r="BO207" s="215"/>
      <c r="BP207" s="215"/>
      <c r="BQ207" s="215"/>
      <c r="BR207" s="215"/>
      <c r="BS207" s="215"/>
      <c r="BT207" s="215"/>
      <c r="BU207" s="215"/>
      <c r="BV207" s="215"/>
      <c r="BW207" s="215"/>
      <c r="BX207" s="215"/>
      <c r="BY207" s="215"/>
      <c r="BZ207" s="215"/>
      <c r="CA207" s="215"/>
      <c r="CB207" s="215"/>
      <c r="CC207" s="215"/>
      <c r="CD207" s="215"/>
      <c r="CE207" s="215"/>
      <c r="CF207" s="218"/>
      <c r="CG207" s="218"/>
      <c r="CH207" s="218"/>
      <c r="CI207" s="218"/>
      <c r="CJ207" s="218"/>
      <c r="CK207" s="218"/>
      <c r="CL207" s="218"/>
      <c r="CM207" s="218"/>
      <c r="CN207" s="218"/>
      <c r="CO207" s="218"/>
      <c r="CP207" s="218"/>
      <c r="CQ207" s="218"/>
      <c r="CR207" s="218"/>
      <c r="CS207" s="218"/>
      <c r="CT207" s="218"/>
      <c r="CU207" s="218"/>
      <c r="CV207" s="218"/>
    </row>
    <row r="208" spans="1:100" ht="15" customHeight="1" hidden="1">
      <c r="A208" s="216"/>
      <c r="B208" s="216"/>
      <c r="C208" s="216"/>
      <c r="D208" s="216"/>
      <c r="E208" s="216"/>
      <c r="F208" s="216"/>
      <c r="G208" s="216"/>
      <c r="H208" s="216"/>
      <c r="I208" s="216"/>
      <c r="J208" s="216"/>
      <c r="K208" s="216"/>
      <c r="L208" s="216"/>
      <c r="M208" s="216"/>
      <c r="N208" s="216"/>
      <c r="O208" s="216"/>
      <c r="P208" s="216"/>
      <c r="Q208" s="216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  <c r="AJ208" s="216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  <c r="BI208" s="215"/>
      <c r="BJ208" s="215"/>
      <c r="BK208" s="215"/>
      <c r="BL208" s="215"/>
      <c r="BM208" s="215"/>
      <c r="BN208" s="215"/>
      <c r="BO208" s="215"/>
      <c r="BP208" s="215"/>
      <c r="BQ208" s="215"/>
      <c r="BR208" s="215"/>
      <c r="BS208" s="215"/>
      <c r="BT208" s="215"/>
      <c r="BU208" s="215"/>
      <c r="BV208" s="215"/>
      <c r="BW208" s="215"/>
      <c r="BX208" s="215"/>
      <c r="BY208" s="215"/>
      <c r="BZ208" s="215"/>
      <c r="CA208" s="215"/>
      <c r="CB208" s="215"/>
      <c r="CC208" s="215"/>
      <c r="CD208" s="215"/>
      <c r="CE208" s="215"/>
      <c r="CF208" s="218"/>
      <c r="CG208" s="218"/>
      <c r="CH208" s="218"/>
      <c r="CI208" s="218"/>
      <c r="CJ208" s="218"/>
      <c r="CK208" s="218"/>
      <c r="CL208" s="218"/>
      <c r="CM208" s="218"/>
      <c r="CN208" s="218"/>
      <c r="CO208" s="218"/>
      <c r="CP208" s="218"/>
      <c r="CQ208" s="218"/>
      <c r="CR208" s="218"/>
      <c r="CS208" s="218"/>
      <c r="CT208" s="218"/>
      <c r="CU208" s="218"/>
      <c r="CV208" s="218"/>
    </row>
    <row r="209" spans="1:100" ht="15" customHeight="1" hidden="1">
      <c r="A209" s="216"/>
      <c r="B209" s="216"/>
      <c r="C209" s="216"/>
      <c r="D209" s="216"/>
      <c r="E209" s="216"/>
      <c r="F209" s="216"/>
      <c r="G209" s="216"/>
      <c r="H209" s="216"/>
      <c r="I209" s="216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  <c r="AJ209" s="216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  <c r="BI209" s="215"/>
      <c r="BJ209" s="215"/>
      <c r="BK209" s="215"/>
      <c r="BL209" s="215"/>
      <c r="BM209" s="215"/>
      <c r="BN209" s="215"/>
      <c r="BO209" s="215"/>
      <c r="BP209" s="215"/>
      <c r="BQ209" s="215"/>
      <c r="BR209" s="215"/>
      <c r="BS209" s="215"/>
      <c r="BT209" s="215"/>
      <c r="BU209" s="215"/>
      <c r="BV209" s="215"/>
      <c r="BW209" s="215"/>
      <c r="BX209" s="215"/>
      <c r="BY209" s="215"/>
      <c r="BZ209" s="215"/>
      <c r="CA209" s="215"/>
      <c r="CB209" s="215"/>
      <c r="CC209" s="215"/>
      <c r="CD209" s="215"/>
      <c r="CE209" s="215"/>
      <c r="CF209" s="218"/>
      <c r="CG209" s="218"/>
      <c r="CH209" s="218"/>
      <c r="CI209" s="218"/>
      <c r="CJ209" s="218"/>
      <c r="CK209" s="218"/>
      <c r="CL209" s="218"/>
      <c r="CM209" s="218"/>
      <c r="CN209" s="218"/>
      <c r="CO209" s="218"/>
      <c r="CP209" s="218"/>
      <c r="CQ209" s="218"/>
      <c r="CR209" s="218"/>
      <c r="CS209" s="218"/>
      <c r="CT209" s="218"/>
      <c r="CU209" s="218"/>
      <c r="CV209" s="218"/>
    </row>
    <row r="210" spans="1:100" ht="15" customHeight="1" hidden="1">
      <c r="A210" s="216"/>
      <c r="B210" s="216"/>
      <c r="C210" s="216"/>
      <c r="D210" s="216"/>
      <c r="E210" s="216"/>
      <c r="F210" s="216"/>
      <c r="G210" s="216"/>
      <c r="H210" s="216"/>
      <c r="I210" s="216"/>
      <c r="J210" s="216"/>
      <c r="K210" s="216"/>
      <c r="L210" s="216"/>
      <c r="M210" s="216"/>
      <c r="N210" s="216"/>
      <c r="O210" s="216"/>
      <c r="P210" s="216"/>
      <c r="Q210" s="216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  <c r="AJ210" s="216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  <c r="BA210" s="215"/>
      <c r="BB210" s="215"/>
      <c r="BC210" s="215"/>
      <c r="BD210" s="215"/>
      <c r="BE210" s="215"/>
      <c r="BF210" s="215"/>
      <c r="BG210" s="215"/>
      <c r="BH210" s="215"/>
      <c r="BI210" s="215"/>
      <c r="BJ210" s="215"/>
      <c r="BK210" s="215"/>
      <c r="BL210" s="215"/>
      <c r="BM210" s="215"/>
      <c r="BN210" s="215"/>
      <c r="BO210" s="215"/>
      <c r="BP210" s="215"/>
      <c r="BQ210" s="215"/>
      <c r="BR210" s="215"/>
      <c r="BS210" s="215"/>
      <c r="BT210" s="215"/>
      <c r="BU210" s="215"/>
      <c r="BV210" s="215"/>
      <c r="BW210" s="215"/>
      <c r="BX210" s="215"/>
      <c r="BY210" s="215"/>
      <c r="BZ210" s="215"/>
      <c r="CA210" s="215"/>
      <c r="CB210" s="215"/>
      <c r="CC210" s="215"/>
      <c r="CD210" s="215"/>
      <c r="CE210" s="215"/>
      <c r="CF210" s="218"/>
      <c r="CG210" s="218"/>
      <c r="CH210" s="218"/>
      <c r="CI210" s="218"/>
      <c r="CJ210" s="218"/>
      <c r="CK210" s="218"/>
      <c r="CL210" s="218"/>
      <c r="CM210" s="218"/>
      <c r="CN210" s="218"/>
      <c r="CO210" s="218"/>
      <c r="CP210" s="218"/>
      <c r="CQ210" s="218"/>
      <c r="CR210" s="218"/>
      <c r="CS210" s="218"/>
      <c r="CT210" s="218"/>
      <c r="CU210" s="218"/>
      <c r="CV210" s="218"/>
    </row>
    <row r="211" spans="1:100" ht="15" customHeight="1" hidden="1">
      <c r="A211" s="216"/>
      <c r="B211" s="216"/>
      <c r="C211" s="216"/>
      <c r="D211" s="216"/>
      <c r="E211" s="216"/>
      <c r="F211" s="216"/>
      <c r="G211" s="216"/>
      <c r="H211" s="216"/>
      <c r="I211" s="216"/>
      <c r="J211" s="216"/>
      <c r="K211" s="216"/>
      <c r="L211" s="216"/>
      <c r="M211" s="216"/>
      <c r="N211" s="216"/>
      <c r="O211" s="216"/>
      <c r="P211" s="216"/>
      <c r="Q211" s="216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  <c r="BI211" s="215"/>
      <c r="BJ211" s="215"/>
      <c r="BK211" s="215"/>
      <c r="BL211" s="215"/>
      <c r="BM211" s="215"/>
      <c r="BN211" s="215"/>
      <c r="BO211" s="215"/>
      <c r="BP211" s="215"/>
      <c r="BQ211" s="215"/>
      <c r="BR211" s="215"/>
      <c r="BS211" s="215"/>
      <c r="BT211" s="215"/>
      <c r="BU211" s="215"/>
      <c r="BV211" s="215"/>
      <c r="BW211" s="215"/>
      <c r="BX211" s="215"/>
      <c r="BY211" s="215"/>
      <c r="BZ211" s="215"/>
      <c r="CA211" s="215"/>
      <c r="CB211" s="215"/>
      <c r="CC211" s="215"/>
      <c r="CD211" s="215"/>
      <c r="CE211" s="215"/>
      <c r="CF211" s="218"/>
      <c r="CG211" s="218"/>
      <c r="CH211" s="218"/>
      <c r="CI211" s="218"/>
      <c r="CJ211" s="218"/>
      <c r="CK211" s="218"/>
      <c r="CL211" s="218"/>
      <c r="CM211" s="218"/>
      <c r="CN211" s="218"/>
      <c r="CO211" s="218"/>
      <c r="CP211" s="218"/>
      <c r="CQ211" s="218"/>
      <c r="CR211" s="218"/>
      <c r="CS211" s="218"/>
      <c r="CT211" s="218"/>
      <c r="CU211" s="218"/>
      <c r="CV211" s="218"/>
    </row>
    <row r="212" spans="1:100" ht="15" customHeight="1" hidden="1">
      <c r="A212" s="216"/>
      <c r="B212" s="216"/>
      <c r="C212" s="216"/>
      <c r="D212" s="216"/>
      <c r="E212" s="216"/>
      <c r="F212" s="216"/>
      <c r="G212" s="216"/>
      <c r="H212" s="216"/>
      <c r="I212" s="216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  <c r="AC212" s="216"/>
      <c r="AD212" s="216"/>
      <c r="AE212" s="216"/>
      <c r="AF212" s="216"/>
      <c r="AG212" s="216"/>
      <c r="AH212" s="216"/>
      <c r="AI212" s="216"/>
      <c r="AJ212" s="216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  <c r="BI212" s="215"/>
      <c r="BJ212" s="215"/>
      <c r="BK212" s="215"/>
      <c r="BL212" s="215"/>
      <c r="BM212" s="215"/>
      <c r="BN212" s="215"/>
      <c r="BO212" s="215"/>
      <c r="BP212" s="215"/>
      <c r="BQ212" s="215"/>
      <c r="BR212" s="215"/>
      <c r="BS212" s="215"/>
      <c r="BT212" s="215"/>
      <c r="BU212" s="215"/>
      <c r="BV212" s="215"/>
      <c r="BW212" s="215"/>
      <c r="BX212" s="215"/>
      <c r="BY212" s="215"/>
      <c r="BZ212" s="215"/>
      <c r="CA212" s="215"/>
      <c r="CB212" s="215"/>
      <c r="CC212" s="215"/>
      <c r="CD212" s="215"/>
      <c r="CE212" s="215"/>
      <c r="CF212" s="218"/>
      <c r="CG212" s="218"/>
      <c r="CH212" s="218"/>
      <c r="CI212" s="218"/>
      <c r="CJ212" s="218"/>
      <c r="CK212" s="218"/>
      <c r="CL212" s="218"/>
      <c r="CM212" s="218"/>
      <c r="CN212" s="218"/>
      <c r="CO212" s="218"/>
      <c r="CP212" s="218"/>
      <c r="CQ212" s="218"/>
      <c r="CR212" s="218"/>
      <c r="CS212" s="218"/>
      <c r="CT212" s="218"/>
      <c r="CU212" s="218"/>
      <c r="CV212" s="218"/>
    </row>
    <row r="213" spans="1:100" ht="15" customHeight="1" hidden="1">
      <c r="A213" s="216"/>
      <c r="B213" s="216"/>
      <c r="C213" s="216"/>
      <c r="D213" s="216"/>
      <c r="E213" s="216"/>
      <c r="F213" s="216"/>
      <c r="G213" s="216"/>
      <c r="H213" s="216"/>
      <c r="I213" s="216"/>
      <c r="J213" s="216"/>
      <c r="K213" s="216"/>
      <c r="L213" s="216"/>
      <c r="M213" s="216"/>
      <c r="N213" s="216"/>
      <c r="O213" s="216"/>
      <c r="P213" s="216"/>
      <c r="Q213" s="216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  <c r="AC213" s="216"/>
      <c r="AD213" s="216"/>
      <c r="AE213" s="216"/>
      <c r="AF213" s="216"/>
      <c r="AG213" s="216"/>
      <c r="AH213" s="216"/>
      <c r="AI213" s="216"/>
      <c r="AJ213" s="216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  <c r="BI213" s="215"/>
      <c r="BJ213" s="215"/>
      <c r="BK213" s="215"/>
      <c r="BL213" s="215"/>
      <c r="BM213" s="215"/>
      <c r="BN213" s="215"/>
      <c r="BO213" s="215"/>
      <c r="BP213" s="215"/>
      <c r="BQ213" s="215"/>
      <c r="BR213" s="215"/>
      <c r="BS213" s="215"/>
      <c r="BT213" s="215"/>
      <c r="BU213" s="215"/>
      <c r="BV213" s="215"/>
      <c r="BW213" s="215"/>
      <c r="BX213" s="215"/>
      <c r="BY213" s="215"/>
      <c r="BZ213" s="215"/>
      <c r="CA213" s="215"/>
      <c r="CB213" s="215"/>
      <c r="CC213" s="215"/>
      <c r="CD213" s="215"/>
      <c r="CE213" s="215"/>
      <c r="CF213" s="218"/>
      <c r="CG213" s="218"/>
      <c r="CH213" s="218"/>
      <c r="CI213" s="218"/>
      <c r="CJ213" s="218"/>
      <c r="CK213" s="218"/>
      <c r="CL213" s="218"/>
      <c r="CM213" s="218"/>
      <c r="CN213" s="218"/>
      <c r="CO213" s="218"/>
      <c r="CP213" s="218"/>
      <c r="CQ213" s="218"/>
      <c r="CR213" s="218"/>
      <c r="CS213" s="218"/>
      <c r="CT213" s="218"/>
      <c r="CU213" s="218"/>
      <c r="CV213" s="218"/>
    </row>
    <row r="214" spans="1:100" ht="15" customHeight="1" hidden="1">
      <c r="A214" s="216"/>
      <c r="B214" s="216"/>
      <c r="C214" s="216"/>
      <c r="D214" s="216"/>
      <c r="E214" s="216"/>
      <c r="F214" s="216"/>
      <c r="G214" s="216"/>
      <c r="H214" s="216"/>
      <c r="I214" s="216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  <c r="AC214" s="216"/>
      <c r="AD214" s="216"/>
      <c r="AE214" s="216"/>
      <c r="AF214" s="216"/>
      <c r="AG214" s="216"/>
      <c r="AH214" s="216"/>
      <c r="AI214" s="216"/>
      <c r="AJ214" s="216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5"/>
      <c r="BI214" s="215"/>
      <c r="BJ214" s="215"/>
      <c r="BK214" s="215"/>
      <c r="BL214" s="215"/>
      <c r="BM214" s="215"/>
      <c r="BN214" s="215"/>
      <c r="BO214" s="215"/>
      <c r="BP214" s="215"/>
      <c r="BQ214" s="215"/>
      <c r="BR214" s="215"/>
      <c r="BS214" s="215"/>
      <c r="BT214" s="215"/>
      <c r="BU214" s="215"/>
      <c r="BV214" s="215"/>
      <c r="BW214" s="215"/>
      <c r="BX214" s="215"/>
      <c r="BY214" s="215"/>
      <c r="BZ214" s="215"/>
      <c r="CA214" s="215"/>
      <c r="CB214" s="215"/>
      <c r="CC214" s="215"/>
      <c r="CD214" s="215"/>
      <c r="CE214" s="215"/>
      <c r="CF214" s="218"/>
      <c r="CG214" s="218"/>
      <c r="CH214" s="218"/>
      <c r="CI214" s="218"/>
      <c r="CJ214" s="218"/>
      <c r="CK214" s="218"/>
      <c r="CL214" s="218"/>
      <c r="CM214" s="218"/>
      <c r="CN214" s="218"/>
      <c r="CO214" s="218"/>
      <c r="CP214" s="218"/>
      <c r="CQ214" s="218"/>
      <c r="CR214" s="218"/>
      <c r="CS214" s="218"/>
      <c r="CT214" s="218"/>
      <c r="CU214" s="218"/>
      <c r="CV214" s="218"/>
    </row>
    <row r="215" spans="1:100" ht="15" customHeight="1" hidden="1">
      <c r="A215" s="216"/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6"/>
      <c r="N215" s="216"/>
      <c r="O215" s="216"/>
      <c r="P215" s="216"/>
      <c r="Q215" s="216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  <c r="AC215" s="216"/>
      <c r="AD215" s="216"/>
      <c r="AE215" s="216"/>
      <c r="AF215" s="216"/>
      <c r="AG215" s="216"/>
      <c r="AH215" s="216"/>
      <c r="AI215" s="216"/>
      <c r="AJ215" s="216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  <c r="BI215" s="215"/>
      <c r="BJ215" s="215"/>
      <c r="BK215" s="215"/>
      <c r="BL215" s="215"/>
      <c r="BM215" s="215"/>
      <c r="BN215" s="215"/>
      <c r="BO215" s="215"/>
      <c r="BP215" s="215"/>
      <c r="BQ215" s="215"/>
      <c r="BR215" s="215"/>
      <c r="BS215" s="215"/>
      <c r="BT215" s="215"/>
      <c r="BU215" s="215"/>
      <c r="BV215" s="215"/>
      <c r="BW215" s="215"/>
      <c r="BX215" s="215"/>
      <c r="BY215" s="215"/>
      <c r="BZ215" s="215"/>
      <c r="CA215" s="215"/>
      <c r="CB215" s="215"/>
      <c r="CC215" s="215"/>
      <c r="CD215" s="215"/>
      <c r="CE215" s="215"/>
      <c r="CF215" s="218"/>
      <c r="CG215" s="218"/>
      <c r="CH215" s="218"/>
      <c r="CI215" s="218"/>
      <c r="CJ215" s="218"/>
      <c r="CK215" s="218"/>
      <c r="CL215" s="218"/>
      <c r="CM215" s="218"/>
      <c r="CN215" s="218"/>
      <c r="CO215" s="218"/>
      <c r="CP215" s="218"/>
      <c r="CQ215" s="218"/>
      <c r="CR215" s="218"/>
      <c r="CS215" s="218"/>
      <c r="CT215" s="218"/>
      <c r="CU215" s="218"/>
      <c r="CV215" s="218"/>
    </row>
    <row r="216" spans="1:100" ht="15" customHeight="1" hidden="1">
      <c r="A216" s="216"/>
      <c r="B216" s="216"/>
      <c r="C216" s="216"/>
      <c r="D216" s="216"/>
      <c r="E216" s="216"/>
      <c r="F216" s="216"/>
      <c r="G216" s="216"/>
      <c r="H216" s="216"/>
      <c r="I216" s="216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  <c r="AC216" s="216"/>
      <c r="AD216" s="216"/>
      <c r="AE216" s="216"/>
      <c r="AF216" s="216"/>
      <c r="AG216" s="216"/>
      <c r="AH216" s="216"/>
      <c r="AI216" s="216"/>
      <c r="AJ216" s="216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  <c r="BI216" s="215"/>
      <c r="BJ216" s="215"/>
      <c r="BK216" s="215"/>
      <c r="BL216" s="215"/>
      <c r="BM216" s="215"/>
      <c r="BN216" s="215"/>
      <c r="BO216" s="215"/>
      <c r="BP216" s="215"/>
      <c r="BQ216" s="215"/>
      <c r="BR216" s="215"/>
      <c r="BS216" s="215"/>
      <c r="BT216" s="215"/>
      <c r="BU216" s="215"/>
      <c r="BV216" s="215"/>
      <c r="BW216" s="215"/>
      <c r="BX216" s="215"/>
      <c r="BY216" s="215"/>
      <c r="BZ216" s="215"/>
      <c r="CA216" s="215"/>
      <c r="CB216" s="215"/>
      <c r="CC216" s="215"/>
      <c r="CD216" s="215"/>
      <c r="CE216" s="215"/>
      <c r="CF216" s="218"/>
      <c r="CG216" s="218"/>
      <c r="CH216" s="218"/>
      <c r="CI216" s="218"/>
      <c r="CJ216" s="218"/>
      <c r="CK216" s="218"/>
      <c r="CL216" s="218"/>
      <c r="CM216" s="218"/>
      <c r="CN216" s="218"/>
      <c r="CO216" s="218"/>
      <c r="CP216" s="218"/>
      <c r="CQ216" s="218"/>
      <c r="CR216" s="218"/>
      <c r="CS216" s="218"/>
      <c r="CT216" s="218"/>
      <c r="CU216" s="218"/>
      <c r="CV216" s="218"/>
    </row>
    <row r="217" spans="1:100" ht="15" customHeight="1" hidden="1">
      <c r="A217" s="216"/>
      <c r="B217" s="216"/>
      <c r="C217" s="216"/>
      <c r="D217" s="216"/>
      <c r="E217" s="216"/>
      <c r="F217" s="216"/>
      <c r="G217" s="216"/>
      <c r="H217" s="216"/>
      <c r="I217" s="216"/>
      <c r="J217" s="216"/>
      <c r="K217" s="216"/>
      <c r="L217" s="216"/>
      <c r="M217" s="216"/>
      <c r="N217" s="216"/>
      <c r="O217" s="216"/>
      <c r="P217" s="216"/>
      <c r="Q217" s="216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  <c r="AC217" s="216"/>
      <c r="AD217" s="216"/>
      <c r="AE217" s="216"/>
      <c r="AF217" s="216"/>
      <c r="AG217" s="216"/>
      <c r="AH217" s="216"/>
      <c r="AI217" s="216"/>
      <c r="AJ217" s="216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  <c r="BI217" s="215"/>
      <c r="BJ217" s="215"/>
      <c r="BK217" s="215"/>
      <c r="BL217" s="215"/>
      <c r="BM217" s="215"/>
      <c r="BN217" s="215"/>
      <c r="BO217" s="215"/>
      <c r="BP217" s="215"/>
      <c r="BQ217" s="215"/>
      <c r="BR217" s="215"/>
      <c r="BS217" s="215"/>
      <c r="BT217" s="215"/>
      <c r="BU217" s="215"/>
      <c r="BV217" s="215"/>
      <c r="BW217" s="215"/>
      <c r="BX217" s="215"/>
      <c r="BY217" s="215"/>
      <c r="BZ217" s="215"/>
      <c r="CA217" s="215"/>
      <c r="CB217" s="215"/>
      <c r="CC217" s="215"/>
      <c r="CD217" s="215"/>
      <c r="CE217" s="215"/>
      <c r="CF217" s="218"/>
      <c r="CG217" s="218"/>
      <c r="CH217" s="218"/>
      <c r="CI217" s="218"/>
      <c r="CJ217" s="218"/>
      <c r="CK217" s="218"/>
      <c r="CL217" s="218"/>
      <c r="CM217" s="218"/>
      <c r="CN217" s="218"/>
      <c r="CO217" s="218"/>
      <c r="CP217" s="218"/>
      <c r="CQ217" s="218"/>
      <c r="CR217" s="218"/>
      <c r="CS217" s="218"/>
      <c r="CT217" s="218"/>
      <c r="CU217" s="218"/>
      <c r="CV217" s="218"/>
    </row>
    <row r="218" spans="1:100" ht="15" customHeight="1" hidden="1">
      <c r="A218" s="216"/>
      <c r="B218" s="216"/>
      <c r="C218" s="216"/>
      <c r="D218" s="216"/>
      <c r="E218" s="216"/>
      <c r="F218" s="216"/>
      <c r="G218" s="216"/>
      <c r="H218" s="216"/>
      <c r="I218" s="216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  <c r="AC218" s="216"/>
      <c r="AD218" s="216"/>
      <c r="AE218" s="216"/>
      <c r="AF218" s="216"/>
      <c r="AG218" s="216"/>
      <c r="AH218" s="216"/>
      <c r="AI218" s="216"/>
      <c r="AJ218" s="216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AZ218" s="215"/>
      <c r="BA218" s="215"/>
      <c r="BB218" s="215"/>
      <c r="BC218" s="215"/>
      <c r="BD218" s="215"/>
      <c r="BE218" s="215"/>
      <c r="BF218" s="215"/>
      <c r="BG218" s="215"/>
      <c r="BH218" s="215"/>
      <c r="BI218" s="215"/>
      <c r="BJ218" s="215"/>
      <c r="BK218" s="215"/>
      <c r="BL218" s="215"/>
      <c r="BM218" s="215"/>
      <c r="BN218" s="215"/>
      <c r="BO218" s="215"/>
      <c r="BP218" s="215"/>
      <c r="BQ218" s="215"/>
      <c r="BR218" s="215"/>
      <c r="BS218" s="215"/>
      <c r="BT218" s="215"/>
      <c r="BU218" s="215"/>
      <c r="BV218" s="215"/>
      <c r="BW218" s="215"/>
      <c r="BX218" s="215"/>
      <c r="BY218" s="215"/>
      <c r="BZ218" s="215"/>
      <c r="CA218" s="215"/>
      <c r="CB218" s="215"/>
      <c r="CC218" s="215"/>
      <c r="CD218" s="215"/>
      <c r="CE218" s="215"/>
      <c r="CF218" s="218"/>
      <c r="CG218" s="218"/>
      <c r="CH218" s="218"/>
      <c r="CI218" s="218"/>
      <c r="CJ218" s="218"/>
      <c r="CK218" s="218"/>
      <c r="CL218" s="218"/>
      <c r="CM218" s="218"/>
      <c r="CN218" s="218"/>
      <c r="CO218" s="218"/>
      <c r="CP218" s="218"/>
      <c r="CQ218" s="218"/>
      <c r="CR218" s="218"/>
      <c r="CS218" s="218"/>
      <c r="CT218" s="218"/>
      <c r="CU218" s="218"/>
      <c r="CV218" s="218"/>
    </row>
    <row r="219" spans="1:100" ht="15" customHeight="1">
      <c r="A219" s="216"/>
      <c r="B219" s="216"/>
      <c r="C219" s="216"/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  <c r="AC219" s="216"/>
      <c r="AD219" s="216"/>
      <c r="AE219" s="216"/>
      <c r="AF219" s="216"/>
      <c r="AG219" s="216"/>
      <c r="AH219" s="216"/>
      <c r="AI219" s="216"/>
      <c r="AJ219" s="216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  <c r="AW219" s="215"/>
      <c r="AX219" s="215"/>
      <c r="AY219" s="215"/>
      <c r="AZ219" s="215"/>
      <c r="BA219" s="215"/>
      <c r="BB219" s="215"/>
      <c r="BC219" s="215"/>
      <c r="BD219" s="215"/>
      <c r="BE219" s="215"/>
      <c r="BF219" s="215"/>
      <c r="BG219" s="215"/>
      <c r="BH219" s="215"/>
      <c r="BI219" s="215"/>
      <c r="BJ219" s="215"/>
      <c r="BK219" s="215"/>
      <c r="BL219" s="215"/>
      <c r="BM219" s="215"/>
      <c r="BN219" s="215"/>
      <c r="BO219" s="215"/>
      <c r="BP219" s="215"/>
      <c r="BQ219" s="215"/>
      <c r="BR219" s="215"/>
      <c r="BS219" s="215"/>
      <c r="BT219" s="215"/>
      <c r="BU219" s="215"/>
      <c r="BV219" s="215"/>
      <c r="BW219" s="215"/>
      <c r="BX219" s="215"/>
      <c r="BY219" s="215"/>
      <c r="BZ219" s="215"/>
      <c r="CA219" s="215"/>
      <c r="CB219" s="215"/>
      <c r="CC219" s="215"/>
      <c r="CD219" s="215"/>
      <c r="CE219" s="215"/>
      <c r="CF219" s="218"/>
      <c r="CG219" s="218"/>
      <c r="CH219" s="218"/>
      <c r="CI219" s="218"/>
      <c r="CJ219" s="218"/>
      <c r="CK219" s="218"/>
      <c r="CL219" s="218"/>
      <c r="CM219" s="218"/>
      <c r="CN219" s="218"/>
      <c r="CO219" s="218"/>
      <c r="CP219" s="218"/>
      <c r="CQ219" s="218"/>
      <c r="CR219" s="218"/>
      <c r="CS219" s="218"/>
      <c r="CT219" s="218"/>
      <c r="CU219" s="218"/>
      <c r="CV219" s="218"/>
    </row>
    <row r="248" ht="11.25"/>
    <row r="249" ht="11.25"/>
    <row r="250" ht="11.25"/>
    <row r="251" ht="11.25"/>
    <row r="252" ht="11.25"/>
    <row r="253" ht="11.25"/>
    <row r="254" ht="11.25"/>
    <row r="255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</sheetData>
  <sheetProtection/>
  <mergeCells count="1210">
    <mergeCell ref="BR173:CV173"/>
    <mergeCell ref="AS4:BQ4"/>
    <mergeCell ref="BG90:CC90"/>
    <mergeCell ref="AK50:BE50"/>
    <mergeCell ref="BG50:CC50"/>
    <mergeCell ref="BR4:CC4"/>
    <mergeCell ref="BG47:CC47"/>
    <mergeCell ref="AK45:BE45"/>
    <mergeCell ref="BG85:CC85"/>
    <mergeCell ref="AK88:BE88"/>
    <mergeCell ref="BG88:CC88"/>
    <mergeCell ref="AK192:CE192"/>
    <mergeCell ref="CD4:CT4"/>
    <mergeCell ref="CA155:CN155"/>
    <mergeCell ref="CO155:CV155"/>
    <mergeCell ref="BM107:BZ107"/>
    <mergeCell ref="CA107:CN107"/>
    <mergeCell ref="AK86:BE86"/>
    <mergeCell ref="BG86:CC86"/>
    <mergeCell ref="AK85:BE85"/>
    <mergeCell ref="BR174:CV174"/>
    <mergeCell ref="AK191:CE191"/>
    <mergeCell ref="AY106:BL106"/>
    <mergeCell ref="BM106:BZ106"/>
    <mergeCell ref="CA106:CN106"/>
    <mergeCell ref="AY108:BL108"/>
    <mergeCell ref="BM144:BZ144"/>
    <mergeCell ref="AK189:CE189"/>
    <mergeCell ref="BR172:CV172"/>
    <mergeCell ref="AY155:BL155"/>
    <mergeCell ref="CO100:CV100"/>
    <mergeCell ref="AY105:BL105"/>
    <mergeCell ref="AK144:AX144"/>
    <mergeCell ref="CO120:CV120"/>
    <mergeCell ref="BM130:BZ130"/>
    <mergeCell ref="AK108:AX108"/>
    <mergeCell ref="BM108:BZ108"/>
    <mergeCell ref="CA108:CN108"/>
    <mergeCell ref="CO103:CV103"/>
    <mergeCell ref="AY110:BL110"/>
    <mergeCell ref="AK110:AX110"/>
    <mergeCell ref="AY130:BL130"/>
    <mergeCell ref="AK155:AX155"/>
    <mergeCell ref="B155:Z155"/>
    <mergeCell ref="AA155:AF155"/>
    <mergeCell ref="AG155:AJ155"/>
    <mergeCell ref="B110:Z110"/>
    <mergeCell ref="AA110:AF110"/>
    <mergeCell ref="AG110:AJ110"/>
    <mergeCell ref="AY144:BL144"/>
    <mergeCell ref="B103:Z103"/>
    <mergeCell ref="AA103:AF103"/>
    <mergeCell ref="B109:Z109"/>
    <mergeCell ref="B108:Z108"/>
    <mergeCell ref="AK105:AX105"/>
    <mergeCell ref="A100:Z100"/>
    <mergeCell ref="B105:Z105"/>
    <mergeCell ref="AA105:AF105"/>
    <mergeCell ref="AG105:AJ105"/>
    <mergeCell ref="AA100:AF100"/>
    <mergeCell ref="AG100:AJ100"/>
    <mergeCell ref="AK101:AX101"/>
    <mergeCell ref="AK103:AX103"/>
    <mergeCell ref="AG103:AJ103"/>
    <mergeCell ref="AK100:AX100"/>
    <mergeCell ref="AY107:BL107"/>
    <mergeCell ref="AK107:AX107"/>
    <mergeCell ref="B101:Z101"/>
    <mergeCell ref="AA101:AF101"/>
    <mergeCell ref="AG101:AJ101"/>
    <mergeCell ref="B107:Z107"/>
    <mergeCell ref="AA107:AF107"/>
    <mergeCell ref="AG107:AJ107"/>
    <mergeCell ref="AK106:AX106"/>
    <mergeCell ref="AK104:AX104"/>
    <mergeCell ref="CO98:CV98"/>
    <mergeCell ref="CO99:CV99"/>
    <mergeCell ref="AY98:BL99"/>
    <mergeCell ref="AK98:AX99"/>
    <mergeCell ref="BM98:BZ99"/>
    <mergeCell ref="CA98:CN99"/>
    <mergeCell ref="BM100:BZ100"/>
    <mergeCell ref="AY103:BL103"/>
    <mergeCell ref="CA100:CN100"/>
    <mergeCell ref="BM101:BZ101"/>
    <mergeCell ref="BM103:BZ103"/>
    <mergeCell ref="CA103:CN103"/>
    <mergeCell ref="AY101:BL101"/>
    <mergeCell ref="CA101:CN101"/>
    <mergeCell ref="AY100:BL100"/>
    <mergeCell ref="BG91:CC91"/>
    <mergeCell ref="A98:Z99"/>
    <mergeCell ref="AA98:AF99"/>
    <mergeCell ref="AG98:AJ99"/>
    <mergeCell ref="A95:AE95"/>
    <mergeCell ref="AF95:AJ95"/>
    <mergeCell ref="AK95:BE95"/>
    <mergeCell ref="BG95:CC95"/>
    <mergeCell ref="AF94:AJ94"/>
    <mergeCell ref="A94:AE94"/>
    <mergeCell ref="CD95:CV95"/>
    <mergeCell ref="AK93:BE93"/>
    <mergeCell ref="CW95:DJ95"/>
    <mergeCell ref="CW94:DJ94"/>
    <mergeCell ref="CD94:CV94"/>
    <mergeCell ref="AK94:BE94"/>
    <mergeCell ref="BG94:CC94"/>
    <mergeCell ref="CW93:DJ93"/>
    <mergeCell ref="CD93:CV93"/>
    <mergeCell ref="CW92:DJ92"/>
    <mergeCell ref="CD92:CV92"/>
    <mergeCell ref="BG92:CC92"/>
    <mergeCell ref="A93:AE93"/>
    <mergeCell ref="AF93:AJ93"/>
    <mergeCell ref="BG93:CC93"/>
    <mergeCell ref="A92:AE92"/>
    <mergeCell ref="A91:AE91"/>
    <mergeCell ref="AF91:AJ91"/>
    <mergeCell ref="AF92:AJ92"/>
    <mergeCell ref="AK92:BE92"/>
    <mergeCell ref="CW91:DJ91"/>
    <mergeCell ref="CD91:CV91"/>
    <mergeCell ref="A89:AE89"/>
    <mergeCell ref="AF89:AJ89"/>
    <mergeCell ref="AK89:BE89"/>
    <mergeCell ref="BG89:CC89"/>
    <mergeCell ref="A90:AE90"/>
    <mergeCell ref="AF90:AJ90"/>
    <mergeCell ref="AK90:BE90"/>
    <mergeCell ref="AK91:BE91"/>
    <mergeCell ref="CD88:CV88"/>
    <mergeCell ref="CW88:DJ88"/>
    <mergeCell ref="CW89:DJ89"/>
    <mergeCell ref="CD90:CV90"/>
    <mergeCell ref="CD89:CV89"/>
    <mergeCell ref="CW90:DJ90"/>
    <mergeCell ref="AK87:BE87"/>
    <mergeCell ref="BG87:CC87"/>
    <mergeCell ref="CD87:CV87"/>
    <mergeCell ref="CW87:DJ87"/>
    <mergeCell ref="A86:AE86"/>
    <mergeCell ref="AF86:AJ86"/>
    <mergeCell ref="A88:AE88"/>
    <mergeCell ref="AF88:AJ88"/>
    <mergeCell ref="A87:AE87"/>
    <mergeCell ref="AF87:AJ87"/>
    <mergeCell ref="A85:AE85"/>
    <mergeCell ref="AF85:AJ85"/>
    <mergeCell ref="AK84:BE84"/>
    <mergeCell ref="BG84:CC84"/>
    <mergeCell ref="CD83:CV83"/>
    <mergeCell ref="CW83:DJ83"/>
    <mergeCell ref="CD84:CV84"/>
    <mergeCell ref="CW84:DJ84"/>
    <mergeCell ref="CD86:CV86"/>
    <mergeCell ref="CW86:DJ86"/>
    <mergeCell ref="A83:AE83"/>
    <mergeCell ref="AF83:AJ83"/>
    <mergeCell ref="AK83:BE83"/>
    <mergeCell ref="BG83:CC83"/>
    <mergeCell ref="CD85:CV85"/>
    <mergeCell ref="CW85:DJ85"/>
    <mergeCell ref="A84:AE84"/>
    <mergeCell ref="AF84:AJ84"/>
    <mergeCell ref="A81:AE81"/>
    <mergeCell ref="AF81:AJ81"/>
    <mergeCell ref="A82:AE82"/>
    <mergeCell ref="AF82:AJ82"/>
    <mergeCell ref="AK82:BE82"/>
    <mergeCell ref="BG82:CC82"/>
    <mergeCell ref="AK81:BE81"/>
    <mergeCell ref="BG81:CC81"/>
    <mergeCell ref="CD82:CV82"/>
    <mergeCell ref="CW82:DJ82"/>
    <mergeCell ref="A79:AE79"/>
    <mergeCell ref="AF79:AJ79"/>
    <mergeCell ref="AK79:BE79"/>
    <mergeCell ref="BG79:CC79"/>
    <mergeCell ref="CD81:CV81"/>
    <mergeCell ref="CW81:DJ81"/>
    <mergeCell ref="A80:AE80"/>
    <mergeCell ref="AF80:AJ80"/>
    <mergeCell ref="AK78:BE78"/>
    <mergeCell ref="BG78:CC78"/>
    <mergeCell ref="AK77:BE77"/>
    <mergeCell ref="BG77:CC77"/>
    <mergeCell ref="A77:AE77"/>
    <mergeCell ref="AF77:AJ77"/>
    <mergeCell ref="A78:AE78"/>
    <mergeCell ref="AF78:AJ78"/>
    <mergeCell ref="AK80:BE80"/>
    <mergeCell ref="BG80:CC80"/>
    <mergeCell ref="CD79:CV79"/>
    <mergeCell ref="CW79:DJ79"/>
    <mergeCell ref="CD80:CV80"/>
    <mergeCell ref="CW80:DJ80"/>
    <mergeCell ref="CD75:CV75"/>
    <mergeCell ref="CW75:DJ75"/>
    <mergeCell ref="CD76:CV76"/>
    <mergeCell ref="CW76:DJ76"/>
    <mergeCell ref="CD78:CV78"/>
    <mergeCell ref="CW78:DJ78"/>
    <mergeCell ref="A75:AE75"/>
    <mergeCell ref="AF75:AJ75"/>
    <mergeCell ref="AK75:BE75"/>
    <mergeCell ref="BG75:CC75"/>
    <mergeCell ref="CD77:CV77"/>
    <mergeCell ref="CW77:DJ77"/>
    <mergeCell ref="A76:AE76"/>
    <mergeCell ref="AF76:AJ76"/>
    <mergeCell ref="AK76:BE76"/>
    <mergeCell ref="BG76:CC76"/>
    <mergeCell ref="A73:AE73"/>
    <mergeCell ref="AF73:AJ73"/>
    <mergeCell ref="A74:AE74"/>
    <mergeCell ref="AF74:AJ74"/>
    <mergeCell ref="AK74:BE74"/>
    <mergeCell ref="BG74:CC74"/>
    <mergeCell ref="AK73:BE73"/>
    <mergeCell ref="BG73:CC73"/>
    <mergeCell ref="CD74:CV74"/>
    <mergeCell ref="CW74:DJ74"/>
    <mergeCell ref="A71:AE71"/>
    <mergeCell ref="AF71:AJ71"/>
    <mergeCell ref="AK71:BE71"/>
    <mergeCell ref="BG71:CC71"/>
    <mergeCell ref="CD73:CV73"/>
    <mergeCell ref="CW73:DJ73"/>
    <mergeCell ref="A72:AE72"/>
    <mergeCell ref="AF72:AJ72"/>
    <mergeCell ref="AK70:BE70"/>
    <mergeCell ref="BG70:CC70"/>
    <mergeCell ref="AK69:BE69"/>
    <mergeCell ref="BG69:CC69"/>
    <mergeCell ref="A69:AE69"/>
    <mergeCell ref="AF69:AJ69"/>
    <mergeCell ref="A70:AE70"/>
    <mergeCell ref="AF70:AJ70"/>
    <mergeCell ref="AK72:BE72"/>
    <mergeCell ref="BG72:CC72"/>
    <mergeCell ref="CD71:CV71"/>
    <mergeCell ref="CW71:DJ71"/>
    <mergeCell ref="CD72:CV72"/>
    <mergeCell ref="CW72:DJ72"/>
    <mergeCell ref="CD70:CV70"/>
    <mergeCell ref="CW70:DJ70"/>
    <mergeCell ref="A67:AE67"/>
    <mergeCell ref="AF67:AJ67"/>
    <mergeCell ref="AK67:BE67"/>
    <mergeCell ref="BG67:CC67"/>
    <mergeCell ref="CD69:CV69"/>
    <mergeCell ref="CW69:DJ69"/>
    <mergeCell ref="A68:AE68"/>
    <mergeCell ref="AF68:AJ68"/>
    <mergeCell ref="AK66:BE66"/>
    <mergeCell ref="BG66:CC66"/>
    <mergeCell ref="AK65:BE65"/>
    <mergeCell ref="BG65:CC65"/>
    <mergeCell ref="A65:AE65"/>
    <mergeCell ref="AF65:AJ65"/>
    <mergeCell ref="A66:AE66"/>
    <mergeCell ref="AF66:AJ66"/>
    <mergeCell ref="AK68:BE68"/>
    <mergeCell ref="BG68:CC68"/>
    <mergeCell ref="CD67:CV67"/>
    <mergeCell ref="CW67:DJ67"/>
    <mergeCell ref="CD68:CV68"/>
    <mergeCell ref="CW68:DJ68"/>
    <mergeCell ref="CD63:CV63"/>
    <mergeCell ref="CW63:DJ63"/>
    <mergeCell ref="CD64:CV64"/>
    <mergeCell ref="CW64:DJ64"/>
    <mergeCell ref="CD66:CV66"/>
    <mergeCell ref="CW66:DJ66"/>
    <mergeCell ref="A63:AE63"/>
    <mergeCell ref="AF63:AJ63"/>
    <mergeCell ref="AK63:BE63"/>
    <mergeCell ref="BG63:CC63"/>
    <mergeCell ref="CD65:CV65"/>
    <mergeCell ref="CW65:DJ65"/>
    <mergeCell ref="A64:AE64"/>
    <mergeCell ref="AF64:AJ64"/>
    <mergeCell ref="AK64:BE64"/>
    <mergeCell ref="BG64:CC64"/>
    <mergeCell ref="A61:AE61"/>
    <mergeCell ref="AF61:AJ61"/>
    <mergeCell ref="A62:AE62"/>
    <mergeCell ref="AF62:AJ62"/>
    <mergeCell ref="AK62:BE62"/>
    <mergeCell ref="BG62:CC62"/>
    <mergeCell ref="AK61:BE61"/>
    <mergeCell ref="BG61:CC61"/>
    <mergeCell ref="CD62:CV62"/>
    <mergeCell ref="CW62:DJ62"/>
    <mergeCell ref="A59:AE59"/>
    <mergeCell ref="AF59:AJ59"/>
    <mergeCell ref="AK59:BE59"/>
    <mergeCell ref="BG59:CC59"/>
    <mergeCell ref="CD61:CV61"/>
    <mergeCell ref="CW61:DJ61"/>
    <mergeCell ref="A60:AE60"/>
    <mergeCell ref="AF60:AJ60"/>
    <mergeCell ref="CW58:DJ58"/>
    <mergeCell ref="A58:AE58"/>
    <mergeCell ref="AF58:AJ58"/>
    <mergeCell ref="AK58:BE58"/>
    <mergeCell ref="BG58:CC58"/>
    <mergeCell ref="CD58:CV58"/>
    <mergeCell ref="AK60:BE60"/>
    <mergeCell ref="BG60:CC60"/>
    <mergeCell ref="CD59:CV59"/>
    <mergeCell ref="CW59:DJ59"/>
    <mergeCell ref="CD60:CV60"/>
    <mergeCell ref="CW60:DJ60"/>
    <mergeCell ref="A57:AE57"/>
    <mergeCell ref="AF57:AJ57"/>
    <mergeCell ref="CW55:DJ55"/>
    <mergeCell ref="CD56:CV56"/>
    <mergeCell ref="CW56:DJ56"/>
    <mergeCell ref="CD55:CV55"/>
    <mergeCell ref="CD57:CV57"/>
    <mergeCell ref="BG56:CC56"/>
    <mergeCell ref="CW57:DJ57"/>
    <mergeCell ref="AK57:BE57"/>
    <mergeCell ref="BG57:CC57"/>
    <mergeCell ref="A53:AE53"/>
    <mergeCell ref="AK54:BE54"/>
    <mergeCell ref="A54:AE54"/>
    <mergeCell ref="A56:AE56"/>
    <mergeCell ref="AF56:AJ56"/>
    <mergeCell ref="AK56:BE56"/>
    <mergeCell ref="A55:AE55"/>
    <mergeCell ref="AF55:AJ55"/>
    <mergeCell ref="AK55:BE55"/>
    <mergeCell ref="BG55:CC55"/>
    <mergeCell ref="AF54:AJ54"/>
    <mergeCell ref="BG54:CC54"/>
    <mergeCell ref="AK53:BE53"/>
    <mergeCell ref="BG53:CC53"/>
    <mergeCell ref="CD54:CV54"/>
    <mergeCell ref="CW54:DJ54"/>
    <mergeCell ref="CW53:DJ53"/>
    <mergeCell ref="AK52:BE52"/>
    <mergeCell ref="CD53:CV53"/>
    <mergeCell ref="AF51:AJ51"/>
    <mergeCell ref="CW51:DJ51"/>
    <mergeCell ref="CD52:CV52"/>
    <mergeCell ref="CW52:DJ52"/>
    <mergeCell ref="AK51:BE51"/>
    <mergeCell ref="BG51:CC51"/>
    <mergeCell ref="CD51:CV51"/>
    <mergeCell ref="BG52:CC52"/>
    <mergeCell ref="CW48:DJ48"/>
    <mergeCell ref="AF46:AJ46"/>
    <mergeCell ref="CW50:DJ50"/>
    <mergeCell ref="AK49:BE49"/>
    <mergeCell ref="BG49:CC49"/>
    <mergeCell ref="CD49:CV49"/>
    <mergeCell ref="CW49:DJ49"/>
    <mergeCell ref="CD50:CV50"/>
    <mergeCell ref="AK46:BE46"/>
    <mergeCell ref="BG46:CC46"/>
    <mergeCell ref="AK21:BE21"/>
    <mergeCell ref="A24:AE24"/>
    <mergeCell ref="CW46:DJ46"/>
    <mergeCell ref="AF48:AJ48"/>
    <mergeCell ref="AK48:BE48"/>
    <mergeCell ref="BG48:CC48"/>
    <mergeCell ref="CD47:CV47"/>
    <mergeCell ref="CW47:DJ47"/>
    <mergeCell ref="CD48:CV48"/>
    <mergeCell ref="CD46:CV46"/>
    <mergeCell ref="A45:AE45"/>
    <mergeCell ref="AF45:AJ45"/>
    <mergeCell ref="BG45:CC45"/>
    <mergeCell ref="A46:AE46"/>
    <mergeCell ref="A47:AE47"/>
    <mergeCell ref="CW45:DJ45"/>
    <mergeCell ref="AK12:BE12"/>
    <mergeCell ref="BG12:CC12"/>
    <mergeCell ref="BG14:CC14"/>
    <mergeCell ref="CD12:CV12"/>
    <mergeCell ref="BG17:CC17"/>
    <mergeCell ref="CD19:CV19"/>
    <mergeCell ref="CD20:CV20"/>
    <mergeCell ref="CD21:CV21"/>
    <mergeCell ref="A50:AE50"/>
    <mergeCell ref="AF50:AJ50"/>
    <mergeCell ref="AF47:AJ47"/>
    <mergeCell ref="AF53:AJ53"/>
    <mergeCell ref="A52:AE52"/>
    <mergeCell ref="AF52:AJ52"/>
    <mergeCell ref="A51:AE51"/>
    <mergeCell ref="A49:AE49"/>
    <mergeCell ref="AF49:AJ49"/>
    <mergeCell ref="A48:AE48"/>
    <mergeCell ref="BG7:CC7"/>
    <mergeCell ref="AF7:AJ7"/>
    <mergeCell ref="AK7:BE7"/>
    <mergeCell ref="A10:AE10"/>
    <mergeCell ref="AF10:AJ10"/>
    <mergeCell ref="A9:AE9"/>
    <mergeCell ref="AF9:AJ9"/>
    <mergeCell ref="AK9:BE9"/>
    <mergeCell ref="BG9:CC9"/>
    <mergeCell ref="BG10:CC10"/>
    <mergeCell ref="AK10:BE10"/>
    <mergeCell ref="AF11:AJ11"/>
    <mergeCell ref="AK11:BE11"/>
    <mergeCell ref="AF12:AJ12"/>
    <mergeCell ref="A11:AE11"/>
    <mergeCell ref="AF15:AJ15"/>
    <mergeCell ref="A13:AE13"/>
    <mergeCell ref="BG15:CC15"/>
    <mergeCell ref="AK14:BE14"/>
    <mergeCell ref="AF13:AJ13"/>
    <mergeCell ref="AK13:BE13"/>
    <mergeCell ref="A12:AE12"/>
    <mergeCell ref="A14:AE14"/>
    <mergeCell ref="AF14:AJ14"/>
    <mergeCell ref="BG25:CC25"/>
    <mergeCell ref="AK47:BE47"/>
    <mergeCell ref="CD8:CV8"/>
    <mergeCell ref="CD9:CV9"/>
    <mergeCell ref="CD10:CV10"/>
    <mergeCell ref="CD45:CV45"/>
    <mergeCell ref="CD11:CV11"/>
    <mergeCell ref="BG11:CC11"/>
    <mergeCell ref="BG18:CC18"/>
    <mergeCell ref="CD16:CV16"/>
    <mergeCell ref="BG13:CC13"/>
    <mergeCell ref="CD13:CV13"/>
    <mergeCell ref="CD15:CV15"/>
    <mergeCell ref="CD23:CV23"/>
    <mergeCell ref="CD17:CV17"/>
    <mergeCell ref="B4:M4"/>
    <mergeCell ref="N4:AA4"/>
    <mergeCell ref="A8:AE8"/>
    <mergeCell ref="AF8:AJ8"/>
    <mergeCell ref="AH4:AR4"/>
    <mergeCell ref="AK8:BE8"/>
    <mergeCell ref="A5:CV5"/>
    <mergeCell ref="A7:AE7"/>
    <mergeCell ref="CD7:CV7"/>
    <mergeCell ref="BG8:CC8"/>
    <mergeCell ref="A15:AE15"/>
    <mergeCell ref="CD14:CV14"/>
    <mergeCell ref="AK15:BE15"/>
    <mergeCell ref="CD18:CV18"/>
    <mergeCell ref="A18:AE18"/>
    <mergeCell ref="A16:AE16"/>
    <mergeCell ref="AF16:AJ16"/>
    <mergeCell ref="AK16:BE16"/>
    <mergeCell ref="BG16:CC16"/>
    <mergeCell ref="AF18:AJ18"/>
    <mergeCell ref="A20:AE20"/>
    <mergeCell ref="AF20:AJ20"/>
    <mergeCell ref="AK20:BE20"/>
    <mergeCell ref="BG20:CC20"/>
    <mergeCell ref="AF19:AJ19"/>
    <mergeCell ref="AK19:BE19"/>
    <mergeCell ref="BG19:CC19"/>
    <mergeCell ref="AK18:BE18"/>
    <mergeCell ref="AF24:AJ24"/>
    <mergeCell ref="AK24:BE24"/>
    <mergeCell ref="BG24:CC24"/>
    <mergeCell ref="A17:AE17"/>
    <mergeCell ref="AF17:AJ17"/>
    <mergeCell ref="AK17:BE17"/>
    <mergeCell ref="BG21:CC21"/>
    <mergeCell ref="A21:AE21"/>
    <mergeCell ref="AF21:AJ21"/>
    <mergeCell ref="A19:AE19"/>
    <mergeCell ref="A22:AE22"/>
    <mergeCell ref="AF22:AJ22"/>
    <mergeCell ref="A23:AE23"/>
    <mergeCell ref="CD22:CV22"/>
    <mergeCell ref="AF23:AJ23"/>
    <mergeCell ref="AK23:BE23"/>
    <mergeCell ref="BG23:CC23"/>
    <mergeCell ref="AK22:BE22"/>
    <mergeCell ref="BG22:CC22"/>
    <mergeCell ref="BG26:CC26"/>
    <mergeCell ref="AF27:AJ27"/>
    <mergeCell ref="AK27:BE27"/>
    <mergeCell ref="BG27:CC27"/>
    <mergeCell ref="AK26:BE26"/>
    <mergeCell ref="A28:AE28"/>
    <mergeCell ref="AF28:AJ28"/>
    <mergeCell ref="AK28:BE28"/>
    <mergeCell ref="BG28:CC28"/>
    <mergeCell ref="CD24:CV24"/>
    <mergeCell ref="CD25:CV25"/>
    <mergeCell ref="CD27:CV27"/>
    <mergeCell ref="A26:AE26"/>
    <mergeCell ref="AF26:AJ26"/>
    <mergeCell ref="A27:AE27"/>
    <mergeCell ref="CD26:CV26"/>
    <mergeCell ref="A25:AE25"/>
    <mergeCell ref="AF25:AJ25"/>
    <mergeCell ref="AK25:BE25"/>
    <mergeCell ref="BG29:CC29"/>
    <mergeCell ref="BG30:CC30"/>
    <mergeCell ref="AF31:AJ31"/>
    <mergeCell ref="AK31:BE31"/>
    <mergeCell ref="BG31:CC31"/>
    <mergeCell ref="AK30:BE30"/>
    <mergeCell ref="A32:AE32"/>
    <mergeCell ref="AF32:AJ32"/>
    <mergeCell ref="AK32:BE32"/>
    <mergeCell ref="BG32:CC32"/>
    <mergeCell ref="CD28:CV28"/>
    <mergeCell ref="CD29:CV29"/>
    <mergeCell ref="CD31:CV31"/>
    <mergeCell ref="A30:AE30"/>
    <mergeCell ref="AF30:AJ30"/>
    <mergeCell ref="A31:AE31"/>
    <mergeCell ref="CD30:CV30"/>
    <mergeCell ref="A29:AE29"/>
    <mergeCell ref="AF29:AJ29"/>
    <mergeCell ref="AK29:BE29"/>
    <mergeCell ref="BG33:CC33"/>
    <mergeCell ref="BG34:CC34"/>
    <mergeCell ref="AF35:AJ35"/>
    <mergeCell ref="AK35:BE35"/>
    <mergeCell ref="BG35:CC35"/>
    <mergeCell ref="AK34:BE34"/>
    <mergeCell ref="A36:AE36"/>
    <mergeCell ref="AF36:AJ36"/>
    <mergeCell ref="AK36:BE36"/>
    <mergeCell ref="BG36:CC36"/>
    <mergeCell ref="CD32:CV32"/>
    <mergeCell ref="CD33:CV33"/>
    <mergeCell ref="CD35:CV35"/>
    <mergeCell ref="A34:AE34"/>
    <mergeCell ref="AF34:AJ34"/>
    <mergeCell ref="A35:AE35"/>
    <mergeCell ref="CD34:CV34"/>
    <mergeCell ref="A33:AE33"/>
    <mergeCell ref="AF33:AJ33"/>
    <mergeCell ref="AK33:BE33"/>
    <mergeCell ref="CD38:CV38"/>
    <mergeCell ref="A37:AE37"/>
    <mergeCell ref="AF37:AJ37"/>
    <mergeCell ref="AK37:BE37"/>
    <mergeCell ref="BG37:CC37"/>
    <mergeCell ref="BG38:CC38"/>
    <mergeCell ref="CD36:CV36"/>
    <mergeCell ref="CD37:CV37"/>
    <mergeCell ref="CD39:CV39"/>
    <mergeCell ref="A38:AE38"/>
    <mergeCell ref="AF38:AJ38"/>
    <mergeCell ref="A39:AE39"/>
    <mergeCell ref="AF39:AJ39"/>
    <mergeCell ref="AK39:BE39"/>
    <mergeCell ref="BG39:CC39"/>
    <mergeCell ref="AK38:BE38"/>
    <mergeCell ref="A40:AE40"/>
    <mergeCell ref="AF40:AJ40"/>
    <mergeCell ref="AK40:BE40"/>
    <mergeCell ref="BG40:CC40"/>
    <mergeCell ref="A41:AE41"/>
    <mergeCell ref="AF41:AJ41"/>
    <mergeCell ref="AK41:BE41"/>
    <mergeCell ref="BG41:CC41"/>
    <mergeCell ref="A42:AE42"/>
    <mergeCell ref="AK44:BE44"/>
    <mergeCell ref="BG44:CC44"/>
    <mergeCell ref="AF42:AJ42"/>
    <mergeCell ref="A43:AE43"/>
    <mergeCell ref="AF43:AJ43"/>
    <mergeCell ref="AF44:AJ44"/>
    <mergeCell ref="A44:AE44"/>
    <mergeCell ref="CD40:CV40"/>
    <mergeCell ref="CD41:CV41"/>
    <mergeCell ref="CD43:CV43"/>
    <mergeCell ref="AK43:BE43"/>
    <mergeCell ref="BG43:CC43"/>
    <mergeCell ref="AK42:BE42"/>
    <mergeCell ref="CD42:CV42"/>
    <mergeCell ref="BG42:CC42"/>
    <mergeCell ref="CD44:CV44"/>
    <mergeCell ref="CO101:CV101"/>
    <mergeCell ref="B102:Z102"/>
    <mergeCell ref="AA102:AF102"/>
    <mergeCell ref="AG102:AJ102"/>
    <mergeCell ref="AY102:BL102"/>
    <mergeCell ref="AK102:AX102"/>
    <mergeCell ref="BM102:BZ102"/>
    <mergeCell ref="CA102:CN102"/>
    <mergeCell ref="CO102:CV102"/>
    <mergeCell ref="CA105:CN105"/>
    <mergeCell ref="CO105:CV105"/>
    <mergeCell ref="AY104:BL104"/>
    <mergeCell ref="CA104:CN104"/>
    <mergeCell ref="BM104:BZ104"/>
    <mergeCell ref="CO106:CV106"/>
    <mergeCell ref="CO107:CV107"/>
    <mergeCell ref="B104:Z104"/>
    <mergeCell ref="AA104:AF104"/>
    <mergeCell ref="AG104:AJ104"/>
    <mergeCell ref="B106:Z106"/>
    <mergeCell ref="AA106:AF106"/>
    <mergeCell ref="AG106:AJ106"/>
    <mergeCell ref="CO104:CV104"/>
    <mergeCell ref="BM105:BZ105"/>
    <mergeCell ref="CO108:CV108"/>
    <mergeCell ref="AA109:AF109"/>
    <mergeCell ref="AG109:AJ109"/>
    <mergeCell ref="AY109:BL109"/>
    <mergeCell ref="AK109:AX109"/>
    <mergeCell ref="AA108:AF108"/>
    <mergeCell ref="AG108:AJ108"/>
    <mergeCell ref="CO109:CV109"/>
    <mergeCell ref="AY120:BL120"/>
    <mergeCell ref="AY123:BL123"/>
    <mergeCell ref="AK123:AX123"/>
    <mergeCell ref="AY125:BL125"/>
    <mergeCell ref="AK125:AX125"/>
    <mergeCell ref="AK130:AX130"/>
    <mergeCell ref="AY129:BL129"/>
    <mergeCell ref="AK129:AX129"/>
    <mergeCell ref="AK132:AX132"/>
    <mergeCell ref="BM110:BZ110"/>
    <mergeCell ref="BM109:BZ109"/>
    <mergeCell ref="CA109:CN109"/>
    <mergeCell ref="CO110:CV110"/>
    <mergeCell ref="CA110:CN110"/>
    <mergeCell ref="CA130:CN130"/>
    <mergeCell ref="CO130:CV130"/>
    <mergeCell ref="AG119:AJ119"/>
    <mergeCell ref="AY119:BL119"/>
    <mergeCell ref="AK119:AX119"/>
    <mergeCell ref="AY122:BL122"/>
    <mergeCell ref="AK122:AX122"/>
    <mergeCell ref="AG120:AJ120"/>
    <mergeCell ref="AK120:AX120"/>
    <mergeCell ref="CO119:CV119"/>
    <mergeCell ref="BM117:BZ117"/>
    <mergeCell ref="BM118:BZ118"/>
    <mergeCell ref="AG111:AJ111"/>
    <mergeCell ref="AY111:BL111"/>
    <mergeCell ref="AK111:AX111"/>
    <mergeCell ref="AK115:AX115"/>
    <mergeCell ref="AK113:AX113"/>
    <mergeCell ref="AY113:BL113"/>
    <mergeCell ref="BM111:BZ111"/>
    <mergeCell ref="AY112:BL112"/>
    <mergeCell ref="B112:Z112"/>
    <mergeCell ref="CO111:CV111"/>
    <mergeCell ref="BM112:BZ112"/>
    <mergeCell ref="CA111:CN111"/>
    <mergeCell ref="CA112:CN112"/>
    <mergeCell ref="B111:Z111"/>
    <mergeCell ref="AA111:AF111"/>
    <mergeCell ref="B114:Z114"/>
    <mergeCell ref="AA114:AF114"/>
    <mergeCell ref="AG114:AJ114"/>
    <mergeCell ref="AY114:BL114"/>
    <mergeCell ref="AK114:AX114"/>
    <mergeCell ref="AA116:AF116"/>
    <mergeCell ref="AK112:AX112"/>
    <mergeCell ref="CA113:CN113"/>
    <mergeCell ref="CO113:CV113"/>
    <mergeCell ref="CO112:CV112"/>
    <mergeCell ref="BM113:BZ113"/>
    <mergeCell ref="BM116:BZ116"/>
    <mergeCell ref="CO116:CV116"/>
    <mergeCell ref="BM114:BZ114"/>
    <mergeCell ref="CA114:CN114"/>
    <mergeCell ref="CO114:CV114"/>
    <mergeCell ref="CA115:CN115"/>
    <mergeCell ref="CO115:CV115"/>
    <mergeCell ref="BM115:BZ115"/>
    <mergeCell ref="AG113:AJ113"/>
    <mergeCell ref="AY115:BL115"/>
    <mergeCell ref="AA112:AF112"/>
    <mergeCell ref="AG112:AJ112"/>
    <mergeCell ref="CA116:CN116"/>
    <mergeCell ref="B113:Z113"/>
    <mergeCell ref="B115:Z115"/>
    <mergeCell ref="AA115:AF115"/>
    <mergeCell ref="AG115:AJ115"/>
    <mergeCell ref="B116:Z116"/>
    <mergeCell ref="AG116:AJ116"/>
    <mergeCell ref="AY116:BL116"/>
    <mergeCell ref="AK116:AX116"/>
    <mergeCell ref="AA113:AF113"/>
    <mergeCell ref="B117:Z117"/>
    <mergeCell ref="AA117:AF117"/>
    <mergeCell ref="AG117:AJ117"/>
    <mergeCell ref="AY117:BL117"/>
    <mergeCell ref="AK117:AX117"/>
    <mergeCell ref="B118:Z118"/>
    <mergeCell ref="AA118:AF118"/>
    <mergeCell ref="AG118:AJ118"/>
    <mergeCell ref="AY118:BL118"/>
    <mergeCell ref="AK118:AX118"/>
    <mergeCell ref="CA117:CN117"/>
    <mergeCell ref="CO117:CV117"/>
    <mergeCell ref="CA118:CN118"/>
    <mergeCell ref="CO118:CV118"/>
    <mergeCell ref="BM119:BZ119"/>
    <mergeCell ref="CA119:CN119"/>
    <mergeCell ref="CO121:CV121"/>
    <mergeCell ref="BM121:BZ121"/>
    <mergeCell ref="BM120:BZ120"/>
    <mergeCell ref="CA120:CN120"/>
    <mergeCell ref="CA121:CN121"/>
    <mergeCell ref="B119:Z119"/>
    <mergeCell ref="AA119:AF119"/>
    <mergeCell ref="B121:Z121"/>
    <mergeCell ref="AA121:AF121"/>
    <mergeCell ref="B120:Z120"/>
    <mergeCell ref="AA120:AF120"/>
    <mergeCell ref="AG121:AJ121"/>
    <mergeCell ref="AY121:BL121"/>
    <mergeCell ref="AK121:AX121"/>
    <mergeCell ref="B122:Z122"/>
    <mergeCell ref="AA122:AF122"/>
    <mergeCell ref="AG122:AJ122"/>
    <mergeCell ref="CA122:CN122"/>
    <mergeCell ref="CO122:CV122"/>
    <mergeCell ref="BM122:BZ122"/>
    <mergeCell ref="AG124:AJ124"/>
    <mergeCell ref="AY124:BL124"/>
    <mergeCell ref="AK124:AX124"/>
    <mergeCell ref="CO123:CV123"/>
    <mergeCell ref="BM123:BZ123"/>
    <mergeCell ref="CA123:CN123"/>
    <mergeCell ref="AG123:AJ123"/>
    <mergeCell ref="B125:Z125"/>
    <mergeCell ref="AA125:AF125"/>
    <mergeCell ref="AG125:AJ125"/>
    <mergeCell ref="B123:Z123"/>
    <mergeCell ref="AA123:AF123"/>
    <mergeCell ref="B124:Z124"/>
    <mergeCell ref="AA124:AF124"/>
    <mergeCell ref="BM124:BZ124"/>
    <mergeCell ref="CA124:CN124"/>
    <mergeCell ref="CO124:CV124"/>
    <mergeCell ref="CA125:CN125"/>
    <mergeCell ref="CO125:CV125"/>
    <mergeCell ref="BM125:BZ125"/>
    <mergeCell ref="CO126:CV126"/>
    <mergeCell ref="BM126:BZ126"/>
    <mergeCell ref="CA126:CN126"/>
    <mergeCell ref="BM127:BZ127"/>
    <mergeCell ref="CA127:CN127"/>
    <mergeCell ref="CO127:CV127"/>
    <mergeCell ref="B127:Z127"/>
    <mergeCell ref="AA127:AF127"/>
    <mergeCell ref="AG127:AJ127"/>
    <mergeCell ref="AY127:BL127"/>
    <mergeCell ref="AK127:AX127"/>
    <mergeCell ref="B126:Z126"/>
    <mergeCell ref="AA126:AF126"/>
    <mergeCell ref="AG126:AJ126"/>
    <mergeCell ref="AY126:BL126"/>
    <mergeCell ref="AK126:AX126"/>
    <mergeCell ref="CO128:CV128"/>
    <mergeCell ref="BM129:BZ129"/>
    <mergeCell ref="CA129:CN129"/>
    <mergeCell ref="CO129:CV129"/>
    <mergeCell ref="AA128:AF128"/>
    <mergeCell ref="CA128:CN128"/>
    <mergeCell ref="BM128:BZ128"/>
    <mergeCell ref="AG128:AJ128"/>
    <mergeCell ref="AY128:BL128"/>
    <mergeCell ref="AK128:AX128"/>
    <mergeCell ref="AA130:AF130"/>
    <mergeCell ref="AG130:AJ130"/>
    <mergeCell ref="B130:Z130"/>
    <mergeCell ref="B129:Z129"/>
    <mergeCell ref="AA129:AF129"/>
    <mergeCell ref="AG129:AJ129"/>
    <mergeCell ref="CA131:CN131"/>
    <mergeCell ref="B131:Z131"/>
    <mergeCell ref="AA131:AF131"/>
    <mergeCell ref="AG131:AJ131"/>
    <mergeCell ref="BM133:BZ133"/>
    <mergeCell ref="CA133:CN133"/>
    <mergeCell ref="B128:Z128"/>
    <mergeCell ref="CO131:CV131"/>
    <mergeCell ref="CO132:CV132"/>
    <mergeCell ref="AY131:BL131"/>
    <mergeCell ref="AK131:AX131"/>
    <mergeCell ref="BM131:BZ131"/>
    <mergeCell ref="AG132:AJ132"/>
    <mergeCell ref="AY132:BL132"/>
    <mergeCell ref="CO133:CV133"/>
    <mergeCell ref="B132:Z132"/>
    <mergeCell ref="B133:Z133"/>
    <mergeCell ref="AA133:AF133"/>
    <mergeCell ref="AG133:AJ133"/>
    <mergeCell ref="AY133:BL133"/>
    <mergeCell ref="AK133:AX133"/>
    <mergeCell ref="AA132:AF132"/>
    <mergeCell ref="BM132:BZ132"/>
    <mergeCell ref="CA132:CN132"/>
    <mergeCell ref="B134:Z134"/>
    <mergeCell ref="AA134:AF134"/>
    <mergeCell ref="AG134:AJ134"/>
    <mergeCell ref="AY134:BL134"/>
    <mergeCell ref="AK134:AX134"/>
    <mergeCell ref="CO134:CV134"/>
    <mergeCell ref="CA134:CN134"/>
    <mergeCell ref="BM138:BZ138"/>
    <mergeCell ref="CA138:CN138"/>
    <mergeCell ref="CA136:CN136"/>
    <mergeCell ref="BM134:BZ134"/>
    <mergeCell ref="CO138:CV138"/>
    <mergeCell ref="BM135:BZ135"/>
    <mergeCell ref="CA135:CN135"/>
    <mergeCell ref="CO135:CV135"/>
    <mergeCell ref="AY138:BL138"/>
    <mergeCell ref="AK136:AX136"/>
    <mergeCell ref="B137:Z137"/>
    <mergeCell ref="B136:Z136"/>
    <mergeCell ref="B138:Z138"/>
    <mergeCell ref="AK138:AX138"/>
    <mergeCell ref="AA138:AF138"/>
    <mergeCell ref="AG138:AJ138"/>
    <mergeCell ref="AA136:AF136"/>
    <mergeCell ref="AA137:AF137"/>
    <mergeCell ref="BM136:BZ136"/>
    <mergeCell ref="B135:Z135"/>
    <mergeCell ref="CO136:CV136"/>
    <mergeCell ref="AG136:AJ136"/>
    <mergeCell ref="AY136:BL136"/>
    <mergeCell ref="AA135:AF135"/>
    <mergeCell ref="AG135:AJ135"/>
    <mergeCell ref="AY135:BL135"/>
    <mergeCell ref="AK135:AX135"/>
    <mergeCell ref="B139:Z139"/>
    <mergeCell ref="AA139:AF139"/>
    <mergeCell ref="AG139:AJ139"/>
    <mergeCell ref="AY139:BL139"/>
    <mergeCell ref="AK139:AX139"/>
    <mergeCell ref="B140:Z140"/>
    <mergeCell ref="AA140:AF140"/>
    <mergeCell ref="AG140:AJ140"/>
    <mergeCell ref="AY140:BL140"/>
    <mergeCell ref="AK140:AX140"/>
    <mergeCell ref="AG141:AJ141"/>
    <mergeCell ref="CO141:CV141"/>
    <mergeCell ref="BM139:BZ139"/>
    <mergeCell ref="CA139:CN139"/>
    <mergeCell ref="CO139:CV139"/>
    <mergeCell ref="CA140:CN140"/>
    <mergeCell ref="CO140:CV140"/>
    <mergeCell ref="BM140:BZ140"/>
    <mergeCell ref="BM141:BZ141"/>
    <mergeCell ref="CA141:CN141"/>
    <mergeCell ref="AG144:AJ144"/>
    <mergeCell ref="AY141:BL141"/>
    <mergeCell ref="AK141:AX141"/>
    <mergeCell ref="B142:Z142"/>
    <mergeCell ref="AA142:AF142"/>
    <mergeCell ref="AG142:AJ142"/>
    <mergeCell ref="AY142:BL142"/>
    <mergeCell ref="AK142:AX142"/>
    <mergeCell ref="B141:Z141"/>
    <mergeCell ref="AA141:AF141"/>
    <mergeCell ref="B144:Z144"/>
    <mergeCell ref="B143:Z143"/>
    <mergeCell ref="B145:Z145"/>
    <mergeCell ref="AA143:AF143"/>
    <mergeCell ref="AA144:AF144"/>
    <mergeCell ref="B146:Z146"/>
    <mergeCell ref="AY145:BL145"/>
    <mergeCell ref="AK145:AX145"/>
    <mergeCell ref="BM143:BZ143"/>
    <mergeCell ref="AA146:AF146"/>
    <mergeCell ref="AG146:AJ146"/>
    <mergeCell ref="AY146:BL146"/>
    <mergeCell ref="AK146:AX146"/>
    <mergeCell ref="AA145:AF145"/>
    <mergeCell ref="AG145:AJ145"/>
    <mergeCell ref="AG143:AJ143"/>
    <mergeCell ref="AY143:BL143"/>
    <mergeCell ref="AK143:AX143"/>
    <mergeCell ref="BM142:BZ142"/>
    <mergeCell ref="CA142:CN142"/>
    <mergeCell ref="CO142:CV142"/>
    <mergeCell ref="CA143:CN143"/>
    <mergeCell ref="CO144:CV144"/>
    <mergeCell ref="CO143:CV143"/>
    <mergeCell ref="CA144:CN144"/>
    <mergeCell ref="CO146:CV146"/>
    <mergeCell ref="CO145:CV145"/>
    <mergeCell ref="BM146:BZ146"/>
    <mergeCell ref="CA146:CN146"/>
    <mergeCell ref="CA145:CN145"/>
    <mergeCell ref="BM145:BZ145"/>
    <mergeCell ref="B147:Z147"/>
    <mergeCell ref="AA147:AF147"/>
    <mergeCell ref="AG147:AJ147"/>
    <mergeCell ref="AY147:BL147"/>
    <mergeCell ref="AK147:AX147"/>
    <mergeCell ref="B148:Z148"/>
    <mergeCell ref="AA148:AF148"/>
    <mergeCell ref="AG148:AJ148"/>
    <mergeCell ref="AY148:BL148"/>
    <mergeCell ref="AK148:AX148"/>
    <mergeCell ref="AK150:AX150"/>
    <mergeCell ref="CO149:CV149"/>
    <mergeCell ref="BM147:BZ147"/>
    <mergeCell ref="CA147:CN147"/>
    <mergeCell ref="CO147:CV147"/>
    <mergeCell ref="CA148:CN148"/>
    <mergeCell ref="CO148:CV148"/>
    <mergeCell ref="BM148:BZ148"/>
    <mergeCell ref="BM149:BZ149"/>
    <mergeCell ref="CA149:CN149"/>
    <mergeCell ref="BM150:BZ150"/>
    <mergeCell ref="B149:Z149"/>
    <mergeCell ref="AA149:AF149"/>
    <mergeCell ref="AG149:AJ149"/>
    <mergeCell ref="AY149:BL149"/>
    <mergeCell ref="AK149:AX149"/>
    <mergeCell ref="B150:Z150"/>
    <mergeCell ref="AA150:AF150"/>
    <mergeCell ref="AG150:AJ150"/>
    <mergeCell ref="AY150:BL150"/>
    <mergeCell ref="BM152:BZ152"/>
    <mergeCell ref="CO150:CV150"/>
    <mergeCell ref="B151:Z151"/>
    <mergeCell ref="AA151:AF151"/>
    <mergeCell ref="AG151:AJ151"/>
    <mergeCell ref="AY151:BL151"/>
    <mergeCell ref="AK151:AX151"/>
    <mergeCell ref="BM151:BZ151"/>
    <mergeCell ref="CA151:CN151"/>
    <mergeCell ref="CO151:CV151"/>
    <mergeCell ref="B152:Z152"/>
    <mergeCell ref="AA152:AF152"/>
    <mergeCell ref="AG152:AJ152"/>
    <mergeCell ref="AY152:BL152"/>
    <mergeCell ref="AK152:AX152"/>
    <mergeCell ref="CA152:CN152"/>
    <mergeCell ref="CO152:CV152"/>
    <mergeCell ref="B153:Z153"/>
    <mergeCell ref="AA153:AF153"/>
    <mergeCell ref="AG153:AJ153"/>
    <mergeCell ref="AY153:BL153"/>
    <mergeCell ref="AK153:AX153"/>
    <mergeCell ref="BM153:BZ153"/>
    <mergeCell ref="CA153:CN153"/>
    <mergeCell ref="CO153:CV153"/>
    <mergeCell ref="CO156:CV156"/>
    <mergeCell ref="BM155:BZ155"/>
    <mergeCell ref="BM154:BZ154"/>
    <mergeCell ref="CA154:CN154"/>
    <mergeCell ref="CO154:CV154"/>
    <mergeCell ref="B154:Z154"/>
    <mergeCell ref="AA154:AF154"/>
    <mergeCell ref="AG154:AJ154"/>
    <mergeCell ref="AY154:BL154"/>
    <mergeCell ref="AK154:AX154"/>
    <mergeCell ref="CA161:CN161"/>
    <mergeCell ref="B156:Z156"/>
    <mergeCell ref="AA156:AF156"/>
    <mergeCell ref="AG156:AJ156"/>
    <mergeCell ref="AY156:BL156"/>
    <mergeCell ref="AK156:AX156"/>
    <mergeCell ref="BM156:BZ156"/>
    <mergeCell ref="CA156:CN156"/>
    <mergeCell ref="B159:Z159"/>
    <mergeCell ref="AA159:AF159"/>
    <mergeCell ref="AY158:BL158"/>
    <mergeCell ref="AK158:AX158"/>
    <mergeCell ref="AY159:BL159"/>
    <mergeCell ref="AK159:AX159"/>
    <mergeCell ref="AY161:BL161"/>
    <mergeCell ref="AK161:AX161"/>
    <mergeCell ref="AY160:BL160"/>
    <mergeCell ref="AK160:AX160"/>
    <mergeCell ref="B157:Z157"/>
    <mergeCell ref="AA157:AF157"/>
    <mergeCell ref="AG157:AJ157"/>
    <mergeCell ref="AG159:AJ159"/>
    <mergeCell ref="B158:Z158"/>
    <mergeCell ref="AG158:AJ158"/>
    <mergeCell ref="AA158:AF158"/>
    <mergeCell ref="B162:Z162"/>
    <mergeCell ref="AA162:AF162"/>
    <mergeCell ref="AG162:AJ162"/>
    <mergeCell ref="B161:Z161"/>
    <mergeCell ref="AA161:AF161"/>
    <mergeCell ref="AG161:AJ161"/>
    <mergeCell ref="B160:Z160"/>
    <mergeCell ref="AA160:AF160"/>
    <mergeCell ref="AG160:AJ160"/>
    <mergeCell ref="BM164:BZ164"/>
    <mergeCell ref="B163:Z163"/>
    <mergeCell ref="B164:Z164"/>
    <mergeCell ref="AA164:AF164"/>
    <mergeCell ref="AG164:AJ164"/>
    <mergeCell ref="AA163:AF163"/>
    <mergeCell ref="AG163:AJ163"/>
    <mergeCell ref="CA164:CN164"/>
    <mergeCell ref="AK163:AX163"/>
    <mergeCell ref="BM162:BZ162"/>
    <mergeCell ref="CA162:CN162"/>
    <mergeCell ref="AY164:BL164"/>
    <mergeCell ref="AK164:AX164"/>
    <mergeCell ref="AY163:BL163"/>
    <mergeCell ref="AY162:BL162"/>
    <mergeCell ref="AK162:AX162"/>
    <mergeCell ref="B165:Z165"/>
    <mergeCell ref="AA165:AF165"/>
    <mergeCell ref="AG165:AJ165"/>
    <mergeCell ref="AY165:BL165"/>
    <mergeCell ref="AK165:AX165"/>
    <mergeCell ref="CO164:CV164"/>
    <mergeCell ref="B166:Z166"/>
    <mergeCell ref="AA166:AF166"/>
    <mergeCell ref="AG166:AJ166"/>
    <mergeCell ref="AY166:BL166"/>
    <mergeCell ref="AK166:AX166"/>
    <mergeCell ref="BM166:BZ166"/>
    <mergeCell ref="BM165:BZ165"/>
    <mergeCell ref="CA165:CN165"/>
    <mergeCell ref="CO165:CV165"/>
    <mergeCell ref="B168:Z168"/>
    <mergeCell ref="AA168:AF168"/>
    <mergeCell ref="AG168:AJ168"/>
    <mergeCell ref="AY168:BL168"/>
    <mergeCell ref="AK168:AX168"/>
    <mergeCell ref="CO166:CV166"/>
    <mergeCell ref="B167:Z167"/>
    <mergeCell ref="AA167:AF167"/>
    <mergeCell ref="AG167:AJ167"/>
    <mergeCell ref="AY167:BL167"/>
    <mergeCell ref="CA166:CN166"/>
    <mergeCell ref="AK167:AX167"/>
    <mergeCell ref="BM167:BZ167"/>
    <mergeCell ref="CA167:CN167"/>
    <mergeCell ref="CO167:CV167"/>
    <mergeCell ref="BM170:BZ170"/>
    <mergeCell ref="CA170:CN170"/>
    <mergeCell ref="CO170:CV170"/>
    <mergeCell ref="B169:Z169"/>
    <mergeCell ref="AA169:AF169"/>
    <mergeCell ref="AG169:AJ169"/>
    <mergeCell ref="AY169:BL169"/>
    <mergeCell ref="AK169:AX169"/>
    <mergeCell ref="B170:Z170"/>
    <mergeCell ref="AA170:AF170"/>
    <mergeCell ref="CO168:CV168"/>
    <mergeCell ref="BM169:BZ169"/>
    <mergeCell ref="CA169:CN169"/>
    <mergeCell ref="CO169:CV169"/>
    <mergeCell ref="BM168:BZ168"/>
    <mergeCell ref="CA168:CN168"/>
    <mergeCell ref="AG170:AJ170"/>
    <mergeCell ref="AY170:BL170"/>
    <mergeCell ref="AK170:AX170"/>
    <mergeCell ref="A181:AJ181"/>
    <mergeCell ref="A179:CV179"/>
    <mergeCell ref="A171:CV171"/>
    <mergeCell ref="A175:CV175"/>
    <mergeCell ref="A177:CV177"/>
    <mergeCell ref="A178:CV178"/>
    <mergeCell ref="AM176:CV176"/>
    <mergeCell ref="AK181:CE181"/>
    <mergeCell ref="CF183:CV183"/>
    <mergeCell ref="CF182:CV182"/>
    <mergeCell ref="AK183:CE183"/>
    <mergeCell ref="A182:AJ182"/>
    <mergeCell ref="A183:AJ183"/>
    <mergeCell ref="A192:AJ192"/>
    <mergeCell ref="A190:AJ190"/>
    <mergeCell ref="A188:AJ188"/>
    <mergeCell ref="AK190:CE190"/>
    <mergeCell ref="AK182:CE182"/>
    <mergeCell ref="A191:AJ191"/>
    <mergeCell ref="A185:AJ185"/>
    <mergeCell ref="AK185:CE185"/>
    <mergeCell ref="A187:AJ187"/>
    <mergeCell ref="AK187:CE187"/>
    <mergeCell ref="AK188:CE188"/>
    <mergeCell ref="A189:AJ189"/>
    <mergeCell ref="A184:AJ184"/>
    <mergeCell ref="CF194:CV194"/>
    <mergeCell ref="CF193:CV193"/>
    <mergeCell ref="A193:AJ193"/>
    <mergeCell ref="A194:AJ194"/>
    <mergeCell ref="AK193:CE193"/>
    <mergeCell ref="AK194:CE194"/>
    <mergeCell ref="A195:AJ195"/>
    <mergeCell ref="CF197:CV197"/>
    <mergeCell ref="AK195:CE195"/>
    <mergeCell ref="AK196:CE196"/>
    <mergeCell ref="AK197:CE197"/>
    <mergeCell ref="A196:AJ196"/>
    <mergeCell ref="CF195:CV195"/>
    <mergeCell ref="A197:AJ197"/>
    <mergeCell ref="CF196:CV196"/>
    <mergeCell ref="A200:AJ200"/>
    <mergeCell ref="CF199:CV199"/>
    <mergeCell ref="A201:AJ201"/>
    <mergeCell ref="CF200:CV200"/>
    <mergeCell ref="CF201:CV201"/>
    <mergeCell ref="AK200:CE200"/>
    <mergeCell ref="AK201:CE201"/>
    <mergeCell ref="CF198:CV198"/>
    <mergeCell ref="A198:AJ198"/>
    <mergeCell ref="AK198:CE198"/>
    <mergeCell ref="A199:AJ199"/>
    <mergeCell ref="AK199:CE199"/>
    <mergeCell ref="A204:AJ204"/>
    <mergeCell ref="CF203:CV203"/>
    <mergeCell ref="CF202:CV202"/>
    <mergeCell ref="A202:AJ202"/>
    <mergeCell ref="AK202:CE202"/>
    <mergeCell ref="A203:AJ203"/>
    <mergeCell ref="CF204:CV204"/>
    <mergeCell ref="CF205:CV205"/>
    <mergeCell ref="AK203:CE203"/>
    <mergeCell ref="AK204:CE204"/>
    <mergeCell ref="AK205:CE205"/>
    <mergeCell ref="CF206:CV206"/>
    <mergeCell ref="A206:AJ206"/>
    <mergeCell ref="AK206:CE206"/>
    <mergeCell ref="A207:AJ207"/>
    <mergeCell ref="AK207:CE207"/>
    <mergeCell ref="CF207:CV207"/>
    <mergeCell ref="AK211:CE211"/>
    <mergeCell ref="AK208:CE208"/>
    <mergeCell ref="AK209:CE209"/>
    <mergeCell ref="A205:AJ205"/>
    <mergeCell ref="A208:AJ208"/>
    <mergeCell ref="A212:AJ212"/>
    <mergeCell ref="CF208:CV208"/>
    <mergeCell ref="CF209:CV209"/>
    <mergeCell ref="A216:AJ216"/>
    <mergeCell ref="CF215:CV215"/>
    <mergeCell ref="CF216:CV216"/>
    <mergeCell ref="AK210:CE210"/>
    <mergeCell ref="A211:AJ211"/>
    <mergeCell ref="AK214:CE214"/>
    <mergeCell ref="A215:AJ215"/>
    <mergeCell ref="A218:AJ218"/>
    <mergeCell ref="AK218:CE218"/>
    <mergeCell ref="A209:AJ209"/>
    <mergeCell ref="CF211:CV211"/>
    <mergeCell ref="CF210:CV210"/>
    <mergeCell ref="A210:AJ210"/>
    <mergeCell ref="CF212:CV212"/>
    <mergeCell ref="CF213:CV213"/>
    <mergeCell ref="AK212:CE212"/>
    <mergeCell ref="AK213:CE213"/>
    <mergeCell ref="BM160:BZ160"/>
    <mergeCell ref="BM159:BZ159"/>
    <mergeCell ref="CF219:CV219"/>
    <mergeCell ref="A219:AJ219"/>
    <mergeCell ref="AK219:CE219"/>
    <mergeCell ref="CF218:CV218"/>
    <mergeCell ref="CF214:CV214"/>
    <mergeCell ref="A214:AJ214"/>
    <mergeCell ref="CF217:CV217"/>
    <mergeCell ref="A217:AJ217"/>
    <mergeCell ref="CO157:CV157"/>
    <mergeCell ref="CO158:CV158"/>
    <mergeCell ref="BM158:BZ158"/>
    <mergeCell ref="CA158:CN158"/>
    <mergeCell ref="AK217:CE217"/>
    <mergeCell ref="AK215:CE215"/>
    <mergeCell ref="AK216:CE216"/>
    <mergeCell ref="A213:AJ213"/>
    <mergeCell ref="CA159:CN159"/>
    <mergeCell ref="CO159:CV159"/>
    <mergeCell ref="AG137:AJ137"/>
    <mergeCell ref="AY137:BL137"/>
    <mergeCell ref="AK137:AX137"/>
    <mergeCell ref="BM137:BZ137"/>
    <mergeCell ref="BM157:BZ157"/>
    <mergeCell ref="CA157:CN157"/>
    <mergeCell ref="AY157:BL157"/>
    <mergeCell ref="AK157:AX157"/>
    <mergeCell ref="CA150:CN150"/>
    <mergeCell ref="CA137:CN137"/>
    <mergeCell ref="CO137:CV137"/>
    <mergeCell ref="BM163:BZ163"/>
    <mergeCell ref="CA163:CN163"/>
    <mergeCell ref="CO163:CV163"/>
    <mergeCell ref="CO162:CV162"/>
    <mergeCell ref="BM161:BZ161"/>
    <mergeCell ref="CO161:CV161"/>
    <mergeCell ref="CA160:CN160"/>
    <mergeCell ref="CO160:CV160"/>
    <mergeCell ref="CW192:DP192"/>
    <mergeCell ref="CW193:DP193"/>
    <mergeCell ref="CF192:CV192"/>
    <mergeCell ref="CF187:CV187"/>
    <mergeCell ref="CF189:CV189"/>
    <mergeCell ref="CF190:CV190"/>
    <mergeCell ref="CF191:CV191"/>
    <mergeCell ref="CF188:CV188"/>
    <mergeCell ref="CF181:CV181"/>
    <mergeCell ref="AK184:CE184"/>
    <mergeCell ref="CW184:DP184"/>
    <mergeCell ref="A186:AJ186"/>
    <mergeCell ref="AK186:CE186"/>
    <mergeCell ref="CF186:CV186"/>
    <mergeCell ref="CF185:CV185"/>
    <mergeCell ref="CF184:CV184"/>
    <mergeCell ref="DA185:DR185"/>
  </mergeCells>
  <printOptions/>
  <pageMargins left="0.45" right="0.16" top="0.17" bottom="0.22" header="0.17" footer="0.22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124"/>
  <sheetViews>
    <sheetView tabSelected="1" view="pageBreakPreview" zoomScaleSheetLayoutView="100" workbookViewId="0" topLeftCell="A1">
      <selection activeCell="A4" sqref="A4:G4"/>
    </sheetView>
  </sheetViews>
  <sheetFormatPr defaultColWidth="9.00390625" defaultRowHeight="12.75"/>
  <cols>
    <col min="1" max="1" width="39.25390625" style="19" customWidth="1"/>
    <col min="2" max="2" width="9.625" style="10" customWidth="1"/>
    <col min="3" max="3" width="8.125" style="19" customWidth="1"/>
    <col min="4" max="4" width="10.25390625" style="9" customWidth="1"/>
    <col min="5" max="16384" width="9.125" style="9" customWidth="1"/>
  </cols>
  <sheetData>
    <row r="1" spans="1:7" s="17" customFormat="1" ht="12.75" customHeight="1">
      <c r="A1" s="89"/>
      <c r="B1" s="89"/>
      <c r="C1" s="280" t="s">
        <v>387</v>
      </c>
      <c r="D1" s="281"/>
      <c r="E1" s="579"/>
      <c r="F1" s="579"/>
      <c r="G1" s="579"/>
    </row>
    <row r="2" spans="1:7" s="17" customFormat="1" ht="12.75" customHeight="1">
      <c r="A2" s="281" t="s">
        <v>388</v>
      </c>
      <c r="B2" s="579"/>
      <c r="C2" s="579"/>
      <c r="D2" s="579"/>
      <c r="E2" s="579"/>
      <c r="F2" s="579"/>
      <c r="G2" s="579"/>
    </row>
    <row r="3" spans="1:7" s="17" customFormat="1" ht="14.25" customHeight="1">
      <c r="A3" s="89"/>
      <c r="B3" s="89"/>
      <c r="C3" s="280" t="s">
        <v>430</v>
      </c>
      <c r="D3" s="281"/>
      <c r="E3" s="579"/>
      <c r="F3" s="579"/>
      <c r="G3" s="579"/>
    </row>
    <row r="4" spans="1:7" s="17" customFormat="1" ht="12.75" customHeight="1">
      <c r="A4" s="280" t="s">
        <v>272</v>
      </c>
      <c r="B4" s="280"/>
      <c r="C4" s="280"/>
      <c r="D4" s="281"/>
      <c r="E4" s="579"/>
      <c r="F4" s="579"/>
      <c r="G4" s="579"/>
    </row>
    <row r="5" ht="5.25" customHeight="1"/>
    <row r="6" ht="12.75" hidden="1"/>
    <row r="7" spans="1:3" ht="25.5" customHeight="1" hidden="1">
      <c r="A7" s="276"/>
      <c r="B7" s="276"/>
      <c r="C7" s="276"/>
    </row>
    <row r="8" spans="1:3" ht="12.75" hidden="1">
      <c r="A8" s="275"/>
      <c r="B8" s="275"/>
      <c r="C8" s="275"/>
    </row>
    <row r="9" spans="1:7" ht="78" customHeight="1">
      <c r="A9" s="282" t="s">
        <v>380</v>
      </c>
      <c r="B9" s="282"/>
      <c r="C9" s="282"/>
      <c r="D9" s="282"/>
      <c r="E9" s="581"/>
      <c r="F9" s="581"/>
      <c r="G9" s="581"/>
    </row>
    <row r="10" spans="1:4" s="3" customFormat="1" ht="14.25" customHeight="1">
      <c r="A10" s="20"/>
      <c r="B10" s="2"/>
      <c r="C10" s="20"/>
      <c r="D10" s="16"/>
    </row>
    <row r="11" spans="1:7" s="21" customFormat="1" ht="23.25" customHeight="1">
      <c r="A11" s="269" t="s">
        <v>510</v>
      </c>
      <c r="B11" s="273" t="s">
        <v>513</v>
      </c>
      <c r="C11" s="269" t="s">
        <v>381</v>
      </c>
      <c r="D11" s="269" t="s">
        <v>511</v>
      </c>
      <c r="E11" s="269" t="s">
        <v>382</v>
      </c>
      <c r="F11" s="269" t="s">
        <v>514</v>
      </c>
      <c r="G11" s="269" t="s">
        <v>242</v>
      </c>
    </row>
    <row r="12" spans="1:7" ht="37.5" customHeight="1">
      <c r="A12" s="269"/>
      <c r="B12" s="273"/>
      <c r="C12" s="269"/>
      <c r="D12" s="580"/>
      <c r="E12" s="580"/>
      <c r="F12" s="580"/>
      <c r="G12" s="580"/>
    </row>
    <row r="13" spans="1:7" ht="14.25" customHeight="1">
      <c r="A13" s="263" t="s">
        <v>386</v>
      </c>
      <c r="B13" s="264"/>
      <c r="C13" s="265"/>
      <c r="D13" s="265"/>
      <c r="E13" s="265"/>
      <c r="F13" s="265"/>
      <c r="G13" s="266">
        <f>G15+G21</f>
        <v>536.3</v>
      </c>
    </row>
    <row r="14" spans="1:7" ht="14.25" customHeight="1">
      <c r="A14" s="263"/>
      <c r="B14" s="264"/>
      <c r="C14" s="265"/>
      <c r="D14" s="265"/>
      <c r="E14" s="265"/>
      <c r="F14" s="265"/>
      <c r="G14" s="266"/>
    </row>
    <row r="15" spans="1:7" s="13" customFormat="1" ht="63" customHeight="1">
      <c r="A15" s="256" t="s">
        <v>383</v>
      </c>
      <c r="B15" s="257" t="s">
        <v>501</v>
      </c>
      <c r="C15" s="258"/>
      <c r="D15" s="257"/>
      <c r="E15" s="261"/>
      <c r="F15" s="261"/>
      <c r="G15" s="262">
        <f>G16</f>
        <v>10</v>
      </c>
    </row>
    <row r="16" spans="1:7" s="13" customFormat="1" ht="38.25">
      <c r="A16" s="86" t="s">
        <v>384</v>
      </c>
      <c r="B16" s="109" t="s">
        <v>501</v>
      </c>
      <c r="C16" s="254">
        <v>590</v>
      </c>
      <c r="D16" s="109"/>
      <c r="E16" s="252"/>
      <c r="F16" s="255"/>
      <c r="G16" s="253">
        <f>G18</f>
        <v>10</v>
      </c>
    </row>
    <row r="17" spans="1:7" s="13" customFormat="1" ht="63.75">
      <c r="A17" s="86" t="s">
        <v>385</v>
      </c>
      <c r="B17" s="109" t="s">
        <v>258</v>
      </c>
      <c r="C17" s="254">
        <v>590</v>
      </c>
      <c r="D17" s="109"/>
      <c r="E17" s="252"/>
      <c r="F17" s="255"/>
      <c r="G17" s="253">
        <f>G16</f>
        <v>10</v>
      </c>
    </row>
    <row r="18" spans="1:7" s="13" customFormat="1" ht="12.75">
      <c r="A18" s="86" t="s">
        <v>565</v>
      </c>
      <c r="B18" s="109" t="s">
        <v>258</v>
      </c>
      <c r="C18" s="254">
        <v>590</v>
      </c>
      <c r="D18" s="109" t="s">
        <v>558</v>
      </c>
      <c r="E18" s="252"/>
      <c r="F18" s="255"/>
      <c r="G18" s="253">
        <f>G19</f>
        <v>10</v>
      </c>
    </row>
    <row r="19" spans="1:7" s="13" customFormat="1" ht="12.75" customHeight="1">
      <c r="A19" s="86" t="s">
        <v>22</v>
      </c>
      <c r="B19" s="109" t="s">
        <v>258</v>
      </c>
      <c r="C19" s="254">
        <v>590</v>
      </c>
      <c r="D19" s="109" t="s">
        <v>558</v>
      </c>
      <c r="E19" s="252">
        <v>12</v>
      </c>
      <c r="F19" s="255"/>
      <c r="G19" s="253">
        <f>G20</f>
        <v>10</v>
      </c>
    </row>
    <row r="20" spans="1:7" s="13" customFormat="1" ht="25.5">
      <c r="A20" s="86" t="s">
        <v>680</v>
      </c>
      <c r="B20" s="109" t="s">
        <v>258</v>
      </c>
      <c r="C20" s="254">
        <v>590</v>
      </c>
      <c r="D20" s="109" t="s">
        <v>597</v>
      </c>
      <c r="E20" s="252">
        <v>12</v>
      </c>
      <c r="F20" s="255">
        <v>200</v>
      </c>
      <c r="G20" s="253">
        <v>10</v>
      </c>
    </row>
    <row r="21" spans="1:7" s="13" customFormat="1" ht="63" customHeight="1">
      <c r="A21" s="258" t="s">
        <v>378</v>
      </c>
      <c r="B21" s="257" t="s">
        <v>376</v>
      </c>
      <c r="C21" s="258"/>
      <c r="D21" s="257"/>
      <c r="E21" s="261"/>
      <c r="F21" s="261"/>
      <c r="G21" s="267">
        <f>G22</f>
        <v>526.3</v>
      </c>
    </row>
    <row r="22" spans="1:7" s="13" customFormat="1" ht="38.25">
      <c r="A22" s="88" t="s">
        <v>384</v>
      </c>
      <c r="B22" s="109" t="s">
        <v>376</v>
      </c>
      <c r="C22" s="254">
        <v>590</v>
      </c>
      <c r="D22" s="109"/>
      <c r="E22" s="252"/>
      <c r="F22" s="255"/>
      <c r="G22" s="268">
        <f>G24+G27</f>
        <v>526.3</v>
      </c>
    </row>
    <row r="23" spans="1:7" s="13" customFormat="1" ht="140.25">
      <c r="A23" s="88" t="s">
        <v>365</v>
      </c>
      <c r="B23" s="109" t="s">
        <v>377</v>
      </c>
      <c r="C23" s="254">
        <v>590</v>
      </c>
      <c r="D23" s="109"/>
      <c r="E23" s="252"/>
      <c r="F23" s="255"/>
      <c r="G23" s="268">
        <f>G22</f>
        <v>526.3</v>
      </c>
    </row>
    <row r="24" spans="1:7" s="13" customFormat="1" ht="12.75">
      <c r="A24" s="88" t="s">
        <v>517</v>
      </c>
      <c r="B24" s="109" t="s">
        <v>377</v>
      </c>
      <c r="C24" s="254">
        <v>590</v>
      </c>
      <c r="D24" s="109" t="s">
        <v>518</v>
      </c>
      <c r="E24" s="252"/>
      <c r="F24" s="255"/>
      <c r="G24" s="268">
        <f>G25</f>
        <v>445.4</v>
      </c>
    </row>
    <row r="25" spans="1:7" s="13" customFormat="1" ht="39" customHeight="1">
      <c r="A25" s="88" t="s">
        <v>696</v>
      </c>
      <c r="B25" s="109" t="s">
        <v>377</v>
      </c>
      <c r="C25" s="254">
        <v>590</v>
      </c>
      <c r="D25" s="109" t="s">
        <v>518</v>
      </c>
      <c r="E25" s="109" t="s">
        <v>597</v>
      </c>
      <c r="F25" s="255"/>
      <c r="G25" s="268">
        <f>G26</f>
        <v>445.4</v>
      </c>
    </row>
    <row r="26" spans="1:7" s="13" customFormat="1" ht="12.75">
      <c r="A26" s="101" t="s">
        <v>336</v>
      </c>
      <c r="B26" s="109" t="s">
        <v>377</v>
      </c>
      <c r="C26" s="254">
        <v>590</v>
      </c>
      <c r="D26" s="109" t="s">
        <v>518</v>
      </c>
      <c r="E26" s="109" t="s">
        <v>597</v>
      </c>
      <c r="F26" s="255">
        <v>500</v>
      </c>
      <c r="G26" s="268">
        <v>445.4</v>
      </c>
    </row>
    <row r="27" spans="1:7" s="13" customFormat="1" ht="89.25">
      <c r="A27" s="88" t="s">
        <v>273</v>
      </c>
      <c r="B27" s="109" t="s">
        <v>379</v>
      </c>
      <c r="C27" s="254">
        <v>590</v>
      </c>
      <c r="D27" s="109"/>
      <c r="E27" s="252"/>
      <c r="F27" s="255"/>
      <c r="G27" s="268">
        <f>G28</f>
        <v>80.9</v>
      </c>
    </row>
    <row r="28" spans="1:7" s="13" customFormat="1" ht="12.75">
      <c r="A28" s="88" t="s">
        <v>517</v>
      </c>
      <c r="B28" s="109" t="s">
        <v>379</v>
      </c>
      <c r="C28" s="254">
        <v>590</v>
      </c>
      <c r="D28" s="109" t="s">
        <v>518</v>
      </c>
      <c r="E28" s="252"/>
      <c r="F28" s="255"/>
      <c r="G28" s="268">
        <f>G29</f>
        <v>80.9</v>
      </c>
    </row>
    <row r="29" spans="1:7" s="13" customFormat="1" ht="13.5" customHeight="1">
      <c r="A29" s="101" t="s">
        <v>559</v>
      </c>
      <c r="B29" s="109" t="s">
        <v>379</v>
      </c>
      <c r="C29" s="254">
        <v>590</v>
      </c>
      <c r="D29" s="109" t="s">
        <v>518</v>
      </c>
      <c r="E29" s="109" t="s">
        <v>333</v>
      </c>
      <c r="F29" s="255"/>
      <c r="G29" s="268">
        <f>G30</f>
        <v>80.9</v>
      </c>
    </row>
    <row r="30" spans="1:7" s="13" customFormat="1" ht="12.75">
      <c r="A30" s="101" t="s">
        <v>336</v>
      </c>
      <c r="B30" s="109" t="s">
        <v>379</v>
      </c>
      <c r="C30" s="254">
        <v>590</v>
      </c>
      <c r="D30" s="109" t="s">
        <v>518</v>
      </c>
      <c r="E30" s="109" t="s">
        <v>333</v>
      </c>
      <c r="F30" s="255">
        <v>500</v>
      </c>
      <c r="G30" s="268">
        <v>80.9</v>
      </c>
    </row>
    <row r="52" ht="12.75">
      <c r="AB52" s="9" t="s">
        <v>651</v>
      </c>
    </row>
    <row r="124" ht="12.75">
      <c r="BD124" s="9" t="s">
        <v>659</v>
      </c>
    </row>
  </sheetData>
  <sheetProtection/>
  <mergeCells count="14">
    <mergeCell ref="A9:G9"/>
    <mergeCell ref="A2:G2"/>
    <mergeCell ref="C3:G3"/>
    <mergeCell ref="A4:G4"/>
    <mergeCell ref="A8:C8"/>
    <mergeCell ref="A7:C7"/>
    <mergeCell ref="C1:G1"/>
    <mergeCell ref="E11:E12"/>
    <mergeCell ref="F11:F12"/>
    <mergeCell ref="G11:G12"/>
    <mergeCell ref="D11:D12"/>
    <mergeCell ref="A11:A12"/>
    <mergeCell ref="B11:B12"/>
    <mergeCell ref="C11:C12"/>
  </mergeCells>
  <printOptions/>
  <pageMargins left="1.05" right="0.17" top="0.76" bottom="0.16" header="0.17" footer="0.16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2015-04-01T16:53:48Z</cp:lastPrinted>
  <dcterms:created xsi:type="dcterms:W3CDTF">2007-03-14T17:31:30Z</dcterms:created>
  <dcterms:modified xsi:type="dcterms:W3CDTF">2015-04-01T17:36:41Z</dcterms:modified>
  <cp:category/>
  <cp:version/>
  <cp:contentType/>
  <cp:contentStatus/>
</cp:coreProperties>
</file>